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33180" yWindow="975" windowWidth="28800" windowHeight="11760" tabRatio="457" firstSheet="1" activeTab="2"/>
  </bookViews>
  <sheets>
    <sheet name="Instructions" sheetId="5" r:id="rId1"/>
    <sheet name="Air Ninja - Input" sheetId="1" r:id="rId2"/>
    <sheet name="Air Ninja - Output" sheetId="2" r:id="rId3"/>
  </sheets>
  <definedNames>
    <definedName name="_xlnm.Print_Area" localSheetId="1">'Air Ninja - Input'!$A$3:$J$53</definedName>
    <definedName name="_xlnm.Print_Area" localSheetId="2">'Air Ninja - Output'!$A$4:$Z$30</definedName>
    <definedName name="_xlnm.Print_Titles" localSheetId="2">'Air Ninja - Output'!$A:$B</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M57" i="1" l="1"/>
  <c r="N57" i="1"/>
  <c r="O57" i="1"/>
  <c r="P57" i="1"/>
  <c r="Q57" i="1"/>
  <c r="R57" i="1"/>
  <c r="B40" i="1"/>
  <c r="M59" i="1"/>
  <c r="N59" i="1"/>
  <c r="O59" i="1"/>
  <c r="P59" i="1"/>
  <c r="Q59" i="1"/>
  <c r="R59" i="1"/>
  <c r="C60" i="1"/>
  <c r="D60" i="1"/>
  <c r="E60" i="1"/>
  <c r="F60" i="1"/>
  <c r="G60" i="1"/>
  <c r="H60" i="1"/>
  <c r="I60" i="1"/>
  <c r="J60" i="1"/>
  <c r="K60" i="1"/>
  <c r="L60" i="1"/>
  <c r="M60" i="1"/>
  <c r="N60" i="1"/>
  <c r="O60" i="1"/>
  <c r="P60" i="1"/>
  <c r="Q60" i="1"/>
  <c r="R60" i="1"/>
  <c r="M61" i="1"/>
  <c r="N61" i="1"/>
  <c r="O61" i="1"/>
  <c r="P61" i="1"/>
  <c r="Q61" i="1"/>
  <c r="R61" i="1"/>
  <c r="M62" i="1"/>
  <c r="N62" i="1"/>
  <c r="O62" i="1"/>
  <c r="P62" i="1"/>
  <c r="Q62" i="1"/>
  <c r="R62" i="1"/>
  <c r="M63" i="1"/>
  <c r="N63" i="1"/>
  <c r="O63" i="1"/>
  <c r="P63" i="1"/>
  <c r="Q63" i="1"/>
  <c r="R63" i="1"/>
  <c r="C66" i="1"/>
  <c r="D66" i="1"/>
  <c r="E66" i="1"/>
  <c r="F66" i="1"/>
  <c r="G66" i="1"/>
  <c r="H66" i="1"/>
  <c r="I66" i="1"/>
  <c r="J66" i="1"/>
  <c r="K66" i="1"/>
  <c r="L66" i="1"/>
  <c r="M66" i="1"/>
  <c r="N66" i="1"/>
  <c r="O66" i="1"/>
  <c r="P66" i="1"/>
  <c r="Q66" i="1"/>
  <c r="R66" i="1"/>
  <c r="C67" i="1"/>
  <c r="D67" i="1"/>
  <c r="E67" i="1"/>
  <c r="F67" i="1"/>
  <c r="G67" i="1"/>
  <c r="H67" i="1"/>
  <c r="I67" i="1"/>
  <c r="J67" i="1"/>
  <c r="K67" i="1"/>
  <c r="L67" i="1"/>
  <c r="M67" i="1"/>
  <c r="N67" i="1"/>
  <c r="O67" i="1"/>
  <c r="P67" i="1"/>
  <c r="Q67" i="1"/>
  <c r="R67" i="1"/>
  <c r="C68" i="1"/>
  <c r="D68" i="1"/>
  <c r="E68" i="1"/>
  <c r="F68" i="1"/>
  <c r="G68" i="1"/>
  <c r="H68" i="1"/>
  <c r="I68" i="1"/>
  <c r="J68" i="1"/>
  <c r="K68" i="1"/>
  <c r="L68" i="1"/>
  <c r="M68" i="1"/>
  <c r="N68" i="1"/>
  <c r="O68" i="1"/>
  <c r="P68" i="1"/>
  <c r="Q68" i="1"/>
  <c r="R68" i="1"/>
  <c r="C69" i="1"/>
  <c r="D69" i="1"/>
  <c r="E69" i="1"/>
  <c r="F69" i="1"/>
  <c r="G69" i="1"/>
  <c r="H69" i="1"/>
  <c r="I69" i="1"/>
  <c r="J69" i="1"/>
  <c r="K69" i="1"/>
  <c r="L69" i="1"/>
  <c r="M69" i="1"/>
  <c r="N69" i="1"/>
  <c r="O69" i="1"/>
  <c r="P69" i="1"/>
  <c r="Q69" i="1"/>
  <c r="R69" i="1"/>
  <c r="C70" i="1"/>
  <c r="D70" i="1"/>
  <c r="E70" i="1"/>
  <c r="F70" i="1"/>
  <c r="G70" i="1"/>
  <c r="H70" i="1"/>
  <c r="I70" i="1"/>
  <c r="J70" i="1"/>
  <c r="K70" i="1"/>
  <c r="L70" i="1"/>
  <c r="M70" i="1"/>
  <c r="N70" i="1"/>
  <c r="O70" i="1"/>
  <c r="P70" i="1"/>
  <c r="Q70" i="1"/>
  <c r="R70" i="1"/>
  <c r="C71" i="1"/>
  <c r="D71" i="1"/>
  <c r="E71" i="1"/>
  <c r="F71" i="1"/>
  <c r="G71" i="1"/>
  <c r="H71" i="1"/>
  <c r="I71" i="1"/>
  <c r="J71" i="1"/>
  <c r="K71" i="1"/>
  <c r="L71" i="1"/>
  <c r="M71" i="1"/>
  <c r="N71" i="1"/>
  <c r="O71" i="1"/>
  <c r="P71" i="1"/>
  <c r="Q71" i="1"/>
  <c r="R71" i="1"/>
  <c r="C72" i="1"/>
  <c r="D72" i="1"/>
  <c r="E72" i="1"/>
  <c r="F72" i="1"/>
  <c r="G72" i="1"/>
  <c r="H72" i="1"/>
  <c r="I72" i="1"/>
  <c r="J72" i="1"/>
  <c r="K72" i="1"/>
  <c r="L72" i="1"/>
  <c r="M72" i="1"/>
  <c r="N72" i="1"/>
  <c r="O72" i="1"/>
  <c r="P72" i="1"/>
  <c r="Q72" i="1"/>
  <c r="R72" i="1"/>
  <c r="C73" i="1"/>
  <c r="D73" i="1"/>
  <c r="E73" i="1"/>
  <c r="F73" i="1"/>
  <c r="G73" i="1"/>
  <c r="H73" i="1"/>
  <c r="I73" i="1"/>
  <c r="J73" i="1"/>
  <c r="K73" i="1"/>
  <c r="L73" i="1"/>
  <c r="M73" i="1"/>
  <c r="N73" i="1"/>
  <c r="O73" i="1"/>
  <c r="P73" i="1"/>
  <c r="Q73" i="1"/>
  <c r="R73" i="1"/>
  <c r="C74" i="1"/>
  <c r="D74" i="1"/>
  <c r="E74" i="1"/>
  <c r="F74" i="1"/>
  <c r="G74" i="1"/>
  <c r="H74" i="1"/>
  <c r="I74" i="1"/>
  <c r="J74" i="1"/>
  <c r="K74" i="1"/>
  <c r="L74" i="1"/>
  <c r="M74" i="1"/>
  <c r="N74" i="1"/>
  <c r="O74" i="1"/>
  <c r="P74" i="1"/>
  <c r="Q74" i="1"/>
  <c r="R74" i="1"/>
  <c r="M75" i="1"/>
  <c r="N75" i="1"/>
  <c r="O75" i="1"/>
  <c r="P75" i="1"/>
  <c r="Q75" i="1"/>
  <c r="R75" i="1"/>
  <c r="M77" i="1"/>
  <c r="N77" i="1"/>
  <c r="O77" i="1"/>
  <c r="P77" i="1"/>
  <c r="Q77" i="1"/>
  <c r="R77" i="1"/>
  <c r="L57" i="1"/>
  <c r="L59" i="1"/>
  <c r="L61" i="1"/>
  <c r="L62" i="1"/>
  <c r="L63" i="1"/>
  <c r="L75" i="1"/>
  <c r="L77" i="1"/>
  <c r="K57" i="1"/>
  <c r="K59" i="1"/>
  <c r="K61" i="1"/>
  <c r="K62" i="1"/>
  <c r="K63" i="1"/>
  <c r="K75" i="1"/>
  <c r="K77" i="1"/>
  <c r="J57" i="1"/>
  <c r="J59" i="1"/>
  <c r="J61" i="1"/>
  <c r="J62" i="1"/>
  <c r="J63" i="1"/>
  <c r="J75" i="1"/>
  <c r="J77" i="1"/>
  <c r="I57" i="1"/>
  <c r="I59" i="1"/>
  <c r="I61" i="1"/>
  <c r="I62" i="1"/>
  <c r="I63" i="1"/>
  <c r="I75" i="1"/>
  <c r="I77" i="1"/>
  <c r="H57" i="1"/>
  <c r="H59" i="1"/>
  <c r="H61" i="1"/>
  <c r="H62" i="1"/>
  <c r="H63" i="1"/>
  <c r="H75" i="1"/>
  <c r="H77" i="1"/>
  <c r="G57" i="1"/>
  <c r="G59" i="1"/>
  <c r="G61" i="1"/>
  <c r="G62" i="1"/>
  <c r="G63" i="1"/>
  <c r="G75" i="1"/>
  <c r="G77" i="1"/>
  <c r="F57" i="1"/>
  <c r="F59" i="1"/>
  <c r="F61" i="1"/>
  <c r="F62" i="1"/>
  <c r="F63" i="1"/>
  <c r="F75" i="1"/>
  <c r="F77" i="1"/>
  <c r="E57" i="1"/>
  <c r="E59" i="1"/>
  <c r="E61" i="1"/>
  <c r="E62" i="1"/>
  <c r="E63" i="1"/>
  <c r="E75" i="1"/>
  <c r="E77" i="1"/>
  <c r="C57" i="1"/>
  <c r="D57" i="1"/>
  <c r="D59" i="1"/>
  <c r="D61" i="1"/>
  <c r="D62" i="1"/>
  <c r="D63" i="1"/>
  <c r="D75" i="1"/>
  <c r="D77" i="1"/>
  <c r="C59" i="1"/>
  <c r="C61" i="1"/>
  <c r="C62" i="1"/>
  <c r="C63" i="1"/>
  <c r="C75" i="1"/>
  <c r="C77" i="1"/>
  <c r="B15" i="1"/>
  <c r="B18" i="1"/>
  <c r="B59" i="1"/>
  <c r="B79" i="1"/>
  <c r="C79" i="1"/>
  <c r="D79" i="1"/>
  <c r="E79" i="1"/>
  <c r="F79" i="1"/>
  <c r="G79" i="1"/>
  <c r="H79" i="1"/>
  <c r="I79" i="1"/>
  <c r="J79" i="1"/>
  <c r="K79" i="1"/>
  <c r="L79" i="1"/>
  <c r="M79" i="1"/>
  <c r="N79" i="1"/>
  <c r="O79" i="1"/>
  <c r="P79" i="1"/>
  <c r="Q79" i="1"/>
  <c r="R79" i="1"/>
  <c r="S57" i="1"/>
  <c r="S59" i="1"/>
  <c r="S60" i="1"/>
  <c r="S61" i="1"/>
  <c r="S62" i="1"/>
  <c r="S63" i="1"/>
  <c r="S66" i="1"/>
  <c r="S67" i="1"/>
  <c r="S68" i="1"/>
  <c r="S69" i="1"/>
  <c r="S70" i="1"/>
  <c r="S71" i="1"/>
  <c r="S72" i="1"/>
  <c r="S73" i="1"/>
  <c r="S74" i="1"/>
  <c r="S75" i="1"/>
  <c r="S77" i="1"/>
  <c r="S79" i="1"/>
  <c r="T57" i="1"/>
  <c r="T59" i="1"/>
  <c r="T60" i="1"/>
  <c r="T61" i="1"/>
  <c r="T62" i="1"/>
  <c r="T63" i="1"/>
  <c r="T66" i="1"/>
  <c r="T67" i="1"/>
  <c r="T68" i="1"/>
  <c r="T69" i="1"/>
  <c r="T70" i="1"/>
  <c r="T71" i="1"/>
  <c r="T72" i="1"/>
  <c r="T73" i="1"/>
  <c r="T74" i="1"/>
  <c r="T75" i="1"/>
  <c r="T77" i="1"/>
  <c r="T79" i="1"/>
  <c r="U57" i="1"/>
  <c r="U59" i="1"/>
  <c r="U60" i="1"/>
  <c r="U61" i="1"/>
  <c r="U62" i="1"/>
  <c r="U63" i="1"/>
  <c r="U66" i="1"/>
  <c r="U67" i="1"/>
  <c r="U68" i="1"/>
  <c r="U69" i="1"/>
  <c r="U70" i="1"/>
  <c r="U71" i="1"/>
  <c r="U72" i="1"/>
  <c r="U73" i="1"/>
  <c r="U74" i="1"/>
  <c r="U75" i="1"/>
  <c r="U77" i="1"/>
  <c r="U79" i="1"/>
  <c r="V57" i="1"/>
  <c r="V59" i="1"/>
  <c r="V60" i="1"/>
  <c r="V61" i="1"/>
  <c r="V62" i="1"/>
  <c r="V63" i="1"/>
  <c r="V66" i="1"/>
  <c r="V67" i="1"/>
  <c r="V68" i="1"/>
  <c r="V69" i="1"/>
  <c r="V70" i="1"/>
  <c r="V71" i="1"/>
  <c r="V72" i="1"/>
  <c r="V73" i="1"/>
  <c r="V74" i="1"/>
  <c r="V75" i="1"/>
  <c r="V77" i="1"/>
  <c r="V79" i="1"/>
  <c r="W57" i="1"/>
  <c r="W59" i="1"/>
  <c r="W60" i="1"/>
  <c r="W61" i="1"/>
  <c r="W62" i="1"/>
  <c r="W63" i="1"/>
  <c r="W66" i="1"/>
  <c r="W67" i="1"/>
  <c r="W68" i="1"/>
  <c r="W69" i="1"/>
  <c r="W70" i="1"/>
  <c r="W71" i="1"/>
  <c r="W72" i="1"/>
  <c r="W73" i="1"/>
  <c r="W74" i="1"/>
  <c r="W75" i="1"/>
  <c r="W77" i="1"/>
  <c r="W79" i="1"/>
  <c r="X57" i="1"/>
  <c r="X59" i="1"/>
  <c r="X60" i="1"/>
  <c r="X61" i="1"/>
  <c r="X62" i="1"/>
  <c r="X63" i="1"/>
  <c r="X66" i="1"/>
  <c r="X67" i="1"/>
  <c r="X68" i="1"/>
  <c r="X69" i="1"/>
  <c r="X70" i="1"/>
  <c r="X71" i="1"/>
  <c r="X72" i="1"/>
  <c r="X73" i="1"/>
  <c r="X74" i="1"/>
  <c r="X75" i="1"/>
  <c r="X77" i="1"/>
  <c r="X79" i="1"/>
  <c r="Y57" i="1"/>
  <c r="Y59" i="1"/>
  <c r="Y60" i="1"/>
  <c r="Y61" i="1"/>
  <c r="Y62" i="1"/>
  <c r="Y63" i="1"/>
  <c r="Y66" i="1"/>
  <c r="Y67" i="1"/>
  <c r="Y68" i="1"/>
  <c r="Y69" i="1"/>
  <c r="Y70" i="1"/>
  <c r="Y71" i="1"/>
  <c r="Y72" i="1"/>
  <c r="Y73" i="1"/>
  <c r="Y74" i="1"/>
  <c r="Y75" i="1"/>
  <c r="Y77" i="1"/>
  <c r="Y79" i="1"/>
  <c r="Z57" i="1"/>
  <c r="Z59" i="1"/>
  <c r="Z60" i="1"/>
  <c r="Z61" i="1"/>
  <c r="Z62" i="1"/>
  <c r="Z63" i="1"/>
  <c r="Z66" i="1"/>
  <c r="Z67" i="1"/>
  <c r="Z68" i="1"/>
  <c r="Z69" i="1"/>
  <c r="Z70" i="1"/>
  <c r="Z71" i="1"/>
  <c r="Z72" i="1"/>
  <c r="Z73" i="1"/>
  <c r="Z74" i="1"/>
  <c r="Z75" i="1"/>
  <c r="Z77" i="1"/>
  <c r="Z79" i="1"/>
  <c r="A62" i="1"/>
  <c r="B28" i="1"/>
  <c r="B35" i="1"/>
  <c r="A74" i="1"/>
  <c r="A73" i="1"/>
  <c r="B53" i="1"/>
  <c r="Z24" i="2"/>
  <c r="Y24" i="2"/>
  <c r="X24" i="2"/>
  <c r="W24" i="2"/>
  <c r="V24" i="2"/>
  <c r="U24" i="2"/>
  <c r="T24" i="2"/>
  <c r="S24" i="2"/>
  <c r="R24" i="2"/>
  <c r="Q24" i="2"/>
  <c r="P24" i="2"/>
  <c r="O24" i="2"/>
  <c r="N24" i="2"/>
  <c r="M24" i="2"/>
  <c r="L24" i="2"/>
  <c r="K24" i="2"/>
  <c r="J24" i="2"/>
  <c r="I24" i="2"/>
  <c r="H24" i="2"/>
  <c r="G24" i="2"/>
  <c r="F24" i="2"/>
  <c r="E24" i="2"/>
  <c r="D24" i="2"/>
  <c r="Z23" i="2"/>
  <c r="Y23" i="2"/>
  <c r="X23" i="2"/>
  <c r="W23" i="2"/>
  <c r="V23" i="2"/>
  <c r="U23" i="2"/>
  <c r="T23" i="2"/>
  <c r="S23" i="2"/>
  <c r="R23" i="2"/>
  <c r="Q23" i="2"/>
  <c r="P23" i="2"/>
  <c r="O23" i="2"/>
  <c r="N23" i="2"/>
  <c r="M23" i="2"/>
  <c r="L23" i="2"/>
  <c r="K23" i="2"/>
  <c r="J23" i="2"/>
  <c r="I23" i="2"/>
  <c r="H23" i="2"/>
  <c r="G23" i="2"/>
  <c r="F23" i="2"/>
  <c r="E23" i="2"/>
  <c r="D23" i="2"/>
  <c r="C24" i="2"/>
  <c r="C23" i="2"/>
  <c r="A29" i="2"/>
  <c r="Z28" i="2"/>
  <c r="Y28" i="2"/>
  <c r="X28" i="2"/>
  <c r="W28" i="2"/>
  <c r="V28" i="2"/>
  <c r="U28" i="2"/>
  <c r="T28" i="2"/>
  <c r="S28" i="2"/>
  <c r="R28" i="2"/>
  <c r="Q28" i="2"/>
  <c r="P28" i="2"/>
  <c r="O28" i="2"/>
  <c r="N28" i="2"/>
  <c r="M28" i="2"/>
  <c r="L28" i="2"/>
  <c r="K28" i="2"/>
  <c r="J28" i="2"/>
  <c r="I28" i="2"/>
  <c r="H28" i="2"/>
  <c r="G28" i="2"/>
  <c r="F28" i="2"/>
  <c r="E28" i="2"/>
  <c r="D28" i="2"/>
  <c r="C28" i="2"/>
  <c r="B28" i="2"/>
  <c r="A28" i="2"/>
  <c r="B27" i="2"/>
  <c r="A27" i="2"/>
  <c r="Z26" i="2"/>
  <c r="Y26" i="2"/>
  <c r="X26" i="2"/>
  <c r="W26" i="2"/>
  <c r="V26" i="2"/>
  <c r="U26" i="2"/>
  <c r="T26" i="2"/>
  <c r="S26" i="2"/>
  <c r="R26" i="2"/>
  <c r="Q26" i="2"/>
  <c r="P26" i="2"/>
  <c r="O26" i="2"/>
  <c r="N26" i="2"/>
  <c r="M26" i="2"/>
  <c r="L26" i="2"/>
  <c r="K26" i="2"/>
  <c r="J26" i="2"/>
  <c r="I26" i="2"/>
  <c r="H26" i="2"/>
  <c r="G26" i="2"/>
  <c r="F26" i="2"/>
  <c r="E26" i="2"/>
  <c r="D26" i="2"/>
  <c r="C26" i="2"/>
  <c r="B26" i="2"/>
  <c r="A26" i="2"/>
  <c r="B25" i="2"/>
  <c r="A25" i="2"/>
  <c r="B24" i="2"/>
  <c r="B23" i="2"/>
  <c r="A23" i="2"/>
  <c r="B22" i="2"/>
  <c r="A22" i="2"/>
  <c r="B21" i="2"/>
  <c r="A21" i="2"/>
  <c r="B20" i="2"/>
  <c r="A20" i="2"/>
  <c r="B19" i="2"/>
  <c r="A19" i="2"/>
  <c r="B18" i="2"/>
  <c r="A18" i="2"/>
  <c r="B17" i="2"/>
  <c r="A17" i="2"/>
  <c r="B16" i="2"/>
  <c r="A16" i="2"/>
  <c r="Z15" i="2"/>
  <c r="Y15" i="2"/>
  <c r="X15" i="2"/>
  <c r="W15" i="2"/>
  <c r="V15" i="2"/>
  <c r="U15" i="2"/>
  <c r="T15" i="2"/>
  <c r="S15" i="2"/>
  <c r="R15" i="2"/>
  <c r="Q15" i="2"/>
  <c r="P15" i="2"/>
  <c r="O15" i="2"/>
  <c r="N15" i="2"/>
  <c r="M15" i="2"/>
  <c r="L15" i="2"/>
  <c r="K15" i="2"/>
  <c r="J15" i="2"/>
  <c r="I15" i="2"/>
  <c r="H15" i="2"/>
  <c r="G15" i="2"/>
  <c r="F15" i="2"/>
  <c r="E15" i="2"/>
  <c r="D15" i="2"/>
  <c r="C15" i="2"/>
  <c r="B15" i="2"/>
  <c r="A15" i="2"/>
  <c r="Z14" i="2"/>
  <c r="Y14" i="2"/>
  <c r="X14" i="2"/>
  <c r="W14" i="2"/>
  <c r="V14" i="2"/>
  <c r="U14" i="2"/>
  <c r="T14" i="2"/>
  <c r="S14" i="2"/>
  <c r="R14" i="2"/>
  <c r="Q14" i="2"/>
  <c r="P14" i="2"/>
  <c r="O14" i="2"/>
  <c r="N14" i="2"/>
  <c r="M14" i="2"/>
  <c r="L14" i="2"/>
  <c r="K14" i="2"/>
  <c r="J14" i="2"/>
  <c r="I14" i="2"/>
  <c r="H14" i="2"/>
  <c r="G14" i="2"/>
  <c r="F14" i="2"/>
  <c r="E14" i="2"/>
  <c r="D14" i="2"/>
  <c r="C14" i="2"/>
  <c r="B14" i="2"/>
  <c r="A14" i="2"/>
  <c r="B13" i="2"/>
  <c r="A13" i="2"/>
  <c r="B12" i="2"/>
  <c r="A12" i="2"/>
  <c r="B11" i="2"/>
  <c r="A11" i="2"/>
  <c r="B10" i="2"/>
  <c r="A10" i="2"/>
  <c r="A9" i="2"/>
  <c r="Z8" i="2"/>
  <c r="Y8" i="2"/>
  <c r="X8" i="2"/>
  <c r="W8" i="2"/>
  <c r="V8" i="2"/>
  <c r="U8" i="2"/>
  <c r="T8" i="2"/>
  <c r="S8" i="2"/>
  <c r="R8" i="2"/>
  <c r="Q8" i="2"/>
  <c r="P8" i="2"/>
  <c r="O8" i="2"/>
  <c r="N8" i="2"/>
  <c r="M8" i="2"/>
  <c r="L8" i="2"/>
  <c r="K8" i="2"/>
  <c r="J8" i="2"/>
  <c r="I8" i="2"/>
  <c r="H8" i="2"/>
  <c r="G8" i="2"/>
  <c r="F8" i="2"/>
  <c r="E8" i="2"/>
  <c r="D8" i="2"/>
  <c r="C8" i="2"/>
  <c r="B8" i="2"/>
  <c r="A8" i="2"/>
  <c r="B7" i="2"/>
  <c r="A7" i="2"/>
  <c r="Z6" i="2"/>
  <c r="Y6" i="2"/>
  <c r="X6" i="2"/>
  <c r="W6" i="2"/>
  <c r="V6" i="2"/>
  <c r="U6" i="2"/>
  <c r="T6" i="2"/>
  <c r="S6" i="2"/>
  <c r="R6" i="2"/>
  <c r="Q6" i="2"/>
  <c r="P6" i="2"/>
  <c r="O6" i="2"/>
  <c r="N6" i="2"/>
  <c r="M6" i="2"/>
  <c r="L6" i="2"/>
  <c r="K6" i="2"/>
  <c r="J6" i="2"/>
  <c r="I6" i="2"/>
  <c r="H6" i="2"/>
  <c r="G6" i="2"/>
  <c r="F6" i="2"/>
  <c r="E6" i="2"/>
  <c r="D6" i="2"/>
  <c r="C6" i="2"/>
  <c r="B6" i="2"/>
  <c r="A6" i="2"/>
  <c r="Z5" i="2"/>
  <c r="Y5" i="2"/>
  <c r="X5" i="2"/>
  <c r="W5" i="2"/>
  <c r="V5" i="2"/>
  <c r="U5" i="2"/>
  <c r="T5" i="2"/>
  <c r="S5" i="2"/>
  <c r="R5" i="2"/>
  <c r="Q5" i="2"/>
  <c r="P5" i="2"/>
  <c r="O5" i="2"/>
  <c r="N5" i="2"/>
  <c r="M5" i="2"/>
  <c r="L5" i="2"/>
  <c r="K5" i="2"/>
  <c r="J5" i="2"/>
  <c r="I5" i="2"/>
  <c r="H5" i="2"/>
  <c r="G5" i="2"/>
  <c r="F5" i="2"/>
  <c r="E5" i="2"/>
  <c r="D5" i="2"/>
  <c r="C5" i="2"/>
  <c r="B5" i="2"/>
  <c r="A5" i="2"/>
  <c r="A24" i="2"/>
  <c r="D10" i="2"/>
  <c r="C17" i="2"/>
  <c r="J7" i="2"/>
  <c r="K7" i="2"/>
  <c r="L7" i="2"/>
  <c r="M7" i="2"/>
  <c r="N7" i="2"/>
  <c r="O7" i="2"/>
  <c r="P7" i="2"/>
  <c r="Q7" i="2"/>
  <c r="R7" i="2"/>
  <c r="S7" i="2"/>
  <c r="T7" i="2"/>
  <c r="U7" i="2"/>
  <c r="V7" i="2"/>
  <c r="W7" i="2"/>
  <c r="X7" i="2"/>
  <c r="Y7" i="2"/>
  <c r="Z7" i="2"/>
  <c r="H7" i="2"/>
  <c r="I7" i="2"/>
  <c r="G7" i="2"/>
  <c r="Z22" i="2"/>
  <c r="Z20" i="2"/>
  <c r="Z19" i="2"/>
  <c r="C21" i="2"/>
  <c r="C7" i="2"/>
  <c r="C18" i="2"/>
  <c r="C22" i="2"/>
  <c r="C19" i="2"/>
  <c r="C10" i="2"/>
  <c r="C20" i="2"/>
  <c r="C16" i="2"/>
  <c r="U19" i="2"/>
  <c r="E19" i="2"/>
  <c r="F22" i="2"/>
  <c r="N22" i="2"/>
  <c r="J18" i="2"/>
  <c r="G18" i="2"/>
  <c r="O22" i="2"/>
  <c r="Q19" i="2"/>
  <c r="G22" i="2"/>
  <c r="W22" i="2"/>
  <c r="V22" i="2"/>
  <c r="F18" i="2"/>
  <c r="M19" i="2"/>
  <c r="H21" i="2"/>
  <c r="K22" i="2"/>
  <c r="S22" i="2"/>
  <c r="D21" i="2"/>
  <c r="L21" i="2"/>
  <c r="I21" i="2"/>
  <c r="K18" i="2"/>
  <c r="I19" i="2"/>
  <c r="Y19" i="2"/>
  <c r="E21" i="2"/>
  <c r="M21" i="2"/>
  <c r="J22" i="2"/>
  <c r="R22" i="2"/>
  <c r="G16" i="2"/>
  <c r="K16" i="2"/>
  <c r="G20" i="2"/>
  <c r="D7" i="2"/>
  <c r="J16" i="2"/>
  <c r="D19" i="2"/>
  <c r="L19" i="2"/>
  <c r="J20" i="2"/>
  <c r="R20" i="2"/>
  <c r="E16" i="2"/>
  <c r="I16" i="2"/>
  <c r="M16" i="2"/>
  <c r="E18" i="2"/>
  <c r="I18" i="2"/>
  <c r="M18" i="2"/>
  <c r="G19" i="2"/>
  <c r="K19" i="2"/>
  <c r="O19" i="2"/>
  <c r="S19" i="2"/>
  <c r="W19" i="2"/>
  <c r="E20" i="2"/>
  <c r="I20" i="2"/>
  <c r="M20" i="2"/>
  <c r="Q20" i="2"/>
  <c r="U20" i="2"/>
  <c r="Y20" i="2"/>
  <c r="G21" i="2"/>
  <c r="K21" i="2"/>
  <c r="E22" i="2"/>
  <c r="I22" i="2"/>
  <c r="M22" i="2"/>
  <c r="Q22" i="2"/>
  <c r="U22" i="2"/>
  <c r="Y22" i="2"/>
  <c r="E7" i="2"/>
  <c r="K20" i="2"/>
  <c r="O20" i="2"/>
  <c r="S20" i="2"/>
  <c r="W20" i="2"/>
  <c r="F16" i="2"/>
  <c r="H19" i="2"/>
  <c r="P19" i="2"/>
  <c r="T19" i="2"/>
  <c r="X19" i="2"/>
  <c r="F20" i="2"/>
  <c r="N20" i="2"/>
  <c r="V20" i="2"/>
  <c r="F7" i="2"/>
  <c r="D16" i="2"/>
  <c r="H16" i="2"/>
  <c r="L16" i="2"/>
  <c r="D18" i="2"/>
  <c r="H18" i="2"/>
  <c r="L18" i="2"/>
  <c r="F19" i="2"/>
  <c r="J19" i="2"/>
  <c r="N19" i="2"/>
  <c r="R19" i="2"/>
  <c r="V19" i="2"/>
  <c r="D20" i="2"/>
  <c r="H20" i="2"/>
  <c r="L20" i="2"/>
  <c r="P20" i="2"/>
  <c r="T20" i="2"/>
  <c r="X20" i="2"/>
  <c r="F21" i="2"/>
  <c r="J21" i="2"/>
  <c r="D22" i="2"/>
  <c r="H22" i="2"/>
  <c r="L22" i="2"/>
  <c r="P22" i="2"/>
  <c r="T22" i="2"/>
  <c r="X22" i="2"/>
  <c r="C25" i="2"/>
  <c r="E10" i="2"/>
  <c r="H9" i="2"/>
  <c r="P9" i="2"/>
  <c r="X9" i="2"/>
  <c r="F9" i="2"/>
  <c r="J9" i="2"/>
  <c r="N9" i="2"/>
  <c r="R9" i="2"/>
  <c r="V9" i="2"/>
  <c r="Z9" i="2"/>
  <c r="D9" i="2"/>
  <c r="L9" i="2"/>
  <c r="T9" i="2"/>
  <c r="C9" i="2"/>
  <c r="G9" i="2"/>
  <c r="K9" i="2"/>
  <c r="O9" i="2"/>
  <c r="S9" i="2"/>
  <c r="N18" i="2"/>
  <c r="N21" i="2"/>
  <c r="B29" i="2"/>
  <c r="B9" i="2"/>
  <c r="I12" i="2"/>
  <c r="I9" i="2"/>
  <c r="W12" i="2"/>
  <c r="W9" i="2"/>
  <c r="E12" i="2"/>
  <c r="E9" i="2"/>
  <c r="Q12" i="2"/>
  <c r="Q9" i="2"/>
  <c r="M11" i="2"/>
  <c r="M9" i="2"/>
  <c r="Y12" i="2"/>
  <c r="Y9" i="2"/>
  <c r="U12" i="2"/>
  <c r="U9" i="2"/>
  <c r="D25" i="2"/>
  <c r="D17" i="2"/>
  <c r="W11" i="2"/>
  <c r="U11" i="2"/>
  <c r="I11" i="2"/>
  <c r="Q11" i="2"/>
  <c r="F10" i="2"/>
  <c r="M12" i="2"/>
  <c r="Y11" i="2"/>
  <c r="S12" i="2"/>
  <c r="S11" i="2"/>
  <c r="C11" i="2"/>
  <c r="C12" i="2"/>
  <c r="N11" i="2"/>
  <c r="N12" i="2"/>
  <c r="P12" i="2"/>
  <c r="P11" i="2"/>
  <c r="G12" i="2"/>
  <c r="G11" i="2"/>
  <c r="D12" i="2"/>
  <c r="D11" i="2"/>
  <c r="R11" i="2"/>
  <c r="R12" i="2"/>
  <c r="X12" i="2"/>
  <c r="X11" i="2"/>
  <c r="K12" i="2"/>
  <c r="K11" i="2"/>
  <c r="L12" i="2"/>
  <c r="L11" i="2"/>
  <c r="V11" i="2"/>
  <c r="V12" i="2"/>
  <c r="F11" i="2"/>
  <c r="F12" i="2"/>
  <c r="O12" i="2"/>
  <c r="O11" i="2"/>
  <c r="T12" i="2"/>
  <c r="T11" i="2"/>
  <c r="Z11" i="2"/>
  <c r="Z12" i="2"/>
  <c r="J11" i="2"/>
  <c r="J12" i="2"/>
  <c r="H12" i="2"/>
  <c r="H11" i="2"/>
  <c r="O21" i="2"/>
  <c r="N16" i="2"/>
  <c r="O18" i="2"/>
  <c r="E25" i="2"/>
  <c r="E17" i="2"/>
  <c r="E13" i="2"/>
  <c r="E11" i="2"/>
  <c r="F13" i="2"/>
  <c r="G10" i="2"/>
  <c r="P21" i="2"/>
  <c r="P18" i="2"/>
  <c r="O16" i="2"/>
  <c r="C27" i="2"/>
  <c r="C13" i="2"/>
  <c r="E27" i="2"/>
  <c r="F25" i="2"/>
  <c r="F17" i="2"/>
  <c r="D27" i="2"/>
  <c r="D13" i="2"/>
  <c r="H10" i="2"/>
  <c r="G13" i="2"/>
  <c r="Q18" i="2"/>
  <c r="Q21" i="2"/>
  <c r="P16" i="2"/>
  <c r="F27" i="2"/>
  <c r="G25" i="2"/>
  <c r="G17" i="2"/>
  <c r="I10" i="2"/>
  <c r="H13" i="2"/>
  <c r="Q16" i="2"/>
  <c r="R18" i="2"/>
  <c r="R21" i="2"/>
  <c r="G27" i="2"/>
  <c r="H25" i="2"/>
  <c r="H17" i="2"/>
  <c r="J10" i="2"/>
  <c r="I13" i="2"/>
  <c r="S18" i="2"/>
  <c r="R16" i="2"/>
  <c r="S21" i="2"/>
  <c r="H27" i="2"/>
  <c r="D29" i="2"/>
  <c r="I25" i="2"/>
  <c r="I17" i="2"/>
  <c r="E29" i="2"/>
  <c r="F29" i="2"/>
  <c r="J13" i="2"/>
  <c r="K10" i="2"/>
  <c r="T18" i="2"/>
  <c r="S16" i="2"/>
  <c r="T21" i="2"/>
  <c r="C29" i="2"/>
  <c r="J25" i="2"/>
  <c r="J17" i="2"/>
  <c r="K13" i="2"/>
  <c r="U21" i="2"/>
  <c r="T16" i="2"/>
  <c r="L10" i="2"/>
  <c r="U18" i="2"/>
  <c r="J27" i="2"/>
  <c r="I27" i="2"/>
  <c r="K25" i="2"/>
  <c r="K17" i="2"/>
  <c r="L13" i="2"/>
  <c r="M10" i="2"/>
  <c r="V21" i="2"/>
  <c r="V18" i="2"/>
  <c r="U16" i="2"/>
  <c r="G29" i="2"/>
  <c r="H29" i="2"/>
  <c r="L25" i="2"/>
  <c r="L17" i="2"/>
  <c r="N10" i="2"/>
  <c r="M13" i="2"/>
  <c r="V16" i="2"/>
  <c r="W21" i="2"/>
  <c r="W18" i="2"/>
  <c r="J29" i="2"/>
  <c r="M25" i="2"/>
  <c r="M17" i="2"/>
  <c r="K27" i="2"/>
  <c r="N13" i="2"/>
  <c r="O10" i="2"/>
  <c r="X18" i="2"/>
  <c r="W16" i="2"/>
  <c r="L27" i="2"/>
  <c r="X21" i="2"/>
  <c r="I29" i="2"/>
  <c r="M27" i="2"/>
  <c r="K29" i="2"/>
  <c r="N25" i="2"/>
  <c r="N17" i="2"/>
  <c r="P10" i="2"/>
  <c r="O13" i="2"/>
  <c r="Z21" i="2"/>
  <c r="Y21" i="2"/>
  <c r="X16" i="2"/>
  <c r="Z18" i="2"/>
  <c r="Y18" i="2"/>
  <c r="N27" i="2"/>
  <c r="O25" i="2"/>
  <c r="O17" i="2"/>
  <c r="P13" i="2"/>
  <c r="Q10" i="2"/>
  <c r="Z16" i="2"/>
  <c r="Y16" i="2"/>
  <c r="M29" i="2"/>
  <c r="P25" i="2"/>
  <c r="P17" i="2"/>
  <c r="R10" i="2"/>
  <c r="Q13" i="2"/>
  <c r="L29" i="2"/>
  <c r="O27" i="2"/>
  <c r="Q25" i="2"/>
  <c r="Q17" i="2"/>
  <c r="R13" i="2"/>
  <c r="S10" i="2"/>
  <c r="N29" i="2"/>
  <c r="P27" i="2"/>
  <c r="R25" i="2"/>
  <c r="R17" i="2"/>
  <c r="T10" i="2"/>
  <c r="S13" i="2"/>
  <c r="Q27" i="2"/>
  <c r="R27" i="2"/>
  <c r="O29" i="2"/>
  <c r="S25" i="2"/>
  <c r="S17" i="2"/>
  <c r="P29" i="2"/>
  <c r="U10" i="2"/>
  <c r="T13" i="2"/>
  <c r="Q29" i="2"/>
  <c r="T25" i="2"/>
  <c r="T17" i="2"/>
  <c r="U13" i="2"/>
  <c r="V10" i="2"/>
  <c r="S27" i="2"/>
  <c r="T27" i="2"/>
  <c r="U25" i="2"/>
  <c r="U17" i="2"/>
  <c r="R29" i="2"/>
  <c r="V13" i="2"/>
  <c r="W10" i="2"/>
  <c r="U27" i="2"/>
  <c r="V25" i="2"/>
  <c r="V17" i="2"/>
  <c r="S29" i="2"/>
  <c r="W13" i="2"/>
  <c r="X10" i="2"/>
  <c r="V27" i="2"/>
  <c r="W25" i="2"/>
  <c r="W17" i="2"/>
  <c r="Y10" i="2"/>
  <c r="X13" i="2"/>
  <c r="T29" i="2"/>
  <c r="X25" i="2"/>
  <c r="X17" i="2"/>
  <c r="Y13" i="2"/>
  <c r="Y25" i="2"/>
  <c r="Y17" i="2"/>
  <c r="W27" i="2"/>
  <c r="U29" i="2"/>
  <c r="Z13" i="2"/>
  <c r="Z10" i="2"/>
  <c r="V29" i="2"/>
  <c r="Z17" i="2"/>
  <c r="Y27" i="2"/>
  <c r="X27" i="2"/>
  <c r="Z25" i="2"/>
  <c r="W29" i="2"/>
  <c r="X29" i="2"/>
  <c r="Z27" i="2"/>
  <c r="Y29" i="2"/>
  <c r="Z29" i="2"/>
</calcChain>
</file>

<file path=xl/sharedStrings.xml><?xml version="1.0" encoding="utf-8"?>
<sst xmlns="http://schemas.openxmlformats.org/spreadsheetml/2006/main" count="113" uniqueCount="98">
  <si>
    <t xml:space="preserve">                                                                    </t>
  </si>
  <si>
    <t>Airbnb Insurance:</t>
    <phoneticPr fontId="15" type="noConversion"/>
  </si>
  <si>
    <t>http://learnairbnb.com/airbnb-liability-insurance/</t>
  </si>
  <si>
    <t xml:space="preserve">Step by step walk-through video: </t>
    <phoneticPr fontId="15" type="noConversion"/>
  </si>
  <si>
    <t>https://www.youtube.com/watch?v=uqCgaeV0x4Y</t>
  </si>
  <si>
    <t>Directions</t>
    <phoneticPr fontId="15" type="noConversion"/>
  </si>
  <si>
    <t>Getting Landlord Permission:</t>
    <phoneticPr fontId="15" type="noConversion"/>
  </si>
  <si>
    <t>http://learnairbnb.com/airbnb-landlord-permission-negotiation/</t>
  </si>
  <si>
    <t>10 Things to Consider BEFORE Hosting:</t>
    <phoneticPr fontId="15" type="noConversion"/>
  </si>
  <si>
    <t>http://learnairbnb.com/10-things-to-consider-before-hosting-on-airbnb/</t>
  </si>
  <si>
    <t>Other Information</t>
    <phoneticPr fontId="15" type="noConversion"/>
  </si>
  <si>
    <t>Cashflow</t>
  </si>
  <si>
    <t xml:space="preserve">Thank you for downloading. Some of the cells in this financial model are locked, but that does not limit the functionality.  Locking cells helps make sure the calculations in the background are not interrupted or broken.       </t>
    <phoneticPr fontId="15" type="noConversion"/>
  </si>
  <si>
    <t>1.  To start using the calculator, please go to the "LearnAirbnb.com - Inputs" sheet.</t>
    <phoneticPr fontId="15" type="noConversion"/>
  </si>
  <si>
    <r>
      <t xml:space="preserve">2.  Input your assumptions in all cells with </t>
    </r>
    <r>
      <rPr>
        <sz val="14"/>
        <color indexed="48"/>
        <rFont val="Calibri"/>
      </rPr>
      <t>BLUE TEXT</t>
    </r>
    <r>
      <rPr>
        <sz val="14"/>
        <color indexed="8"/>
        <rFont val="Calibri"/>
      </rPr>
      <t xml:space="preserve">. </t>
    </r>
    <phoneticPr fontId="15" type="noConversion"/>
  </si>
  <si>
    <t xml:space="preserve">3.  Financial reports are generated on the "LearnAirbnb.com- Output" sheet for easy printing. </t>
    <phoneticPr fontId="15" type="noConversion"/>
  </si>
  <si>
    <t>4.  Leave any  resources, web links, or ideas on the Notes sheet.</t>
    <phoneticPr fontId="15" type="noConversion"/>
  </si>
  <si>
    <t xml:space="preserve">To list additional STARTUP costs in you can put the title in cells A15-A18, the $ costs in cells B15-18, and the longer description in cells C15-18. 
There are also spots for additional RECURRING monthly and per stay costs that you can customize in the same way.
Say you have a LIST of startup expenses that you want to add in.  You can do that by:
1.     Going to the notes sheet
2.     List all of the expenses in column A and put their cost in column B
3.     After inputting your last expense, you can total those expenses under column B
4.     Then link that “Total” Cell from Column B of the Notes sheet to one of the Additional Startup Cost cells in Column B of the Inputs sheet. 
5.     You can then add a description of the costs in column C of the Inputs sheet for your reference. </t>
    <phoneticPr fontId="15" type="noConversion"/>
  </si>
  <si>
    <t>Suggested Articles</t>
    <phoneticPr fontId="15" type="noConversion"/>
  </si>
  <si>
    <t>Airbnb Comparable Pricing Tool:</t>
    <phoneticPr fontId="15" type="noConversion"/>
  </si>
  <si>
    <t>http://learnairbnb.com/airbnb-pricing-revenue-comparison-tool/</t>
  </si>
  <si>
    <t>e.g. Cost of rent before first rental</t>
  </si>
  <si>
    <t>Assunzioni</t>
  </si>
  <si>
    <t>(Si assume che un mese sia di 30 giorni)</t>
  </si>
  <si>
    <t>Costi</t>
  </si>
  <si>
    <t>Costi di avvio</t>
  </si>
  <si>
    <t>Mobili / Arredamento</t>
  </si>
  <si>
    <t>Letti, Armadi, Materassi, Tavoli, Sedie…</t>
  </si>
  <si>
    <t>Elettrodomestici</t>
  </si>
  <si>
    <t>TV, Frigorifero, Forno…</t>
  </si>
  <si>
    <t>Stanza da letto (escl. Arredamento)</t>
  </si>
  <si>
    <t>Bagno (escl. Arredamento)</t>
  </si>
  <si>
    <t>Cucina (escl. Arredamento)</t>
  </si>
  <si>
    <t>es. lenzuola, coperte, tende…</t>
  </si>
  <si>
    <t>es. asciugamani, carta igienica…</t>
  </si>
  <si>
    <t>es. piatti, posate, pentole…</t>
  </si>
  <si>
    <t>Pulizie varie</t>
  </si>
  <si>
    <t>Altri costi non coperti dalle voci di cui sopra</t>
  </si>
  <si>
    <t>Varie</t>
  </si>
  <si>
    <t>Costo totale di avvio</t>
  </si>
  <si>
    <t>Deposito di affitto</t>
  </si>
  <si>
    <t>numero di mesi</t>
  </si>
  <si>
    <t>Costo affitto appartamento</t>
  </si>
  <si>
    <t>Costi ricorrenti mensili</t>
  </si>
  <si>
    <t>Bollette</t>
  </si>
  <si>
    <t>Internet/PayTV</t>
  </si>
  <si>
    <t>Parcheggio/Garage</t>
  </si>
  <si>
    <t>Lavanderia</t>
  </si>
  <si>
    <t>Manutenzione generale</t>
  </si>
  <si>
    <t>Altri costi mensili</t>
  </si>
  <si>
    <t>/mese</t>
  </si>
  <si>
    <t>Costi ricorrenti per ogni prenotazione</t>
  </si>
  <si>
    <t>Spese di pulizia</t>
  </si>
  <si>
    <t>/prenotazione</t>
  </si>
  <si>
    <t>Varie 1</t>
  </si>
  <si>
    <t>Varie 2</t>
  </si>
  <si>
    <t>Costi per ogni prenotazione</t>
  </si>
  <si>
    <t>Consumabili</t>
  </si>
  <si>
    <t>Guadagni</t>
  </si>
  <si>
    <t>Media dei giorni prenotati al mese</t>
  </si>
  <si>
    <t>Giogni</t>
  </si>
  <si>
    <t>Media costo per notte</t>
  </si>
  <si>
    <t>Prezzi Airbnb</t>
  </si>
  <si>
    <t>Feriale</t>
  </si>
  <si>
    <t>Weekend</t>
  </si>
  <si>
    <t>Media durata prenotazione</t>
  </si>
  <si>
    <t>/Notte</t>
  </si>
  <si>
    <t>Notti/Prenotazione</t>
  </si>
  <si>
    <t>% Airbnb</t>
  </si>
  <si>
    <t>Spese di pulizia addebitate</t>
  </si>
  <si>
    <r>
      <rPr>
        <b/>
        <sz val="11"/>
        <color theme="1"/>
        <rFont val="Calibri"/>
        <family val="2"/>
        <scheme val="minor"/>
      </rPr>
      <t xml:space="preserve">Istruzioni: </t>
    </r>
    <r>
      <rPr>
        <sz val="11"/>
        <color theme="1"/>
        <rFont val="Calibri"/>
        <family val="2"/>
        <scheme val="minor"/>
      </rPr>
      <t>Inserisci e modifica solo le celle di colore BLU.
Gli output vengono forniti nel foglio "Air Ninja - Output"</t>
    </r>
  </si>
  <si>
    <t>Assunzioni per andare a regime</t>
  </si>
  <si>
    <t>Mesi per andare a regime</t>
  </si>
  <si>
    <t>mesi prima di raggiungere il prezzo di mercato</t>
  </si>
  <si>
    <t>Sconto iniziale</t>
  </si>
  <si>
    <t>come inizio fino al raggiungimento del prezzo di regime</t>
  </si>
  <si>
    <t>Tempo</t>
  </si>
  <si>
    <t>Assunzioni attività hosting</t>
  </si>
  <si>
    <t>Ore spese per amministrazione</t>
  </si>
  <si>
    <t>ore/mese</t>
  </si>
  <si>
    <t>ore/mese (comunicazione, sistemazione…)</t>
  </si>
  <si>
    <t>Ore spese per una prenotazione</t>
  </si>
  <si>
    <t>Totale ore per ogni prenotazione</t>
  </si>
  <si>
    <t>Mese</t>
  </si>
  <si>
    <t>Schedule di prezzo a regime</t>
  </si>
  <si>
    <t>Ricavi da affitto</t>
  </si>
  <si>
    <t>Investimento</t>
  </si>
  <si>
    <t>Giorni non prenotati</t>
  </si>
  <si>
    <t>Ricavi arrotondati</t>
  </si>
  <si>
    <t>Spese</t>
  </si>
  <si>
    <t>Affitto</t>
  </si>
  <si>
    <t>Internet/PayTV…</t>
  </si>
  <si>
    <t>Garage</t>
  </si>
  <si>
    <t>Pulizie</t>
  </si>
  <si>
    <t>Utili netti</t>
  </si>
  <si>
    <t>Anno 1</t>
  </si>
  <si>
    <t>Anno 2</t>
  </si>
  <si>
    <t>Spese totali</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</si>
</sst>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quot;$&quot;#,##0_);[Red]\(&quot;$&quot;#,##0\)"/>
    <numFmt numFmtId="165" formatCode="_(&quot;$&quot;* #,##0.00_);_(&quot;$&quot;* \(#,##0.00\);_(&quot;$&quot;* &quot;-&quot;??_);_(@_)"/>
    <numFmt numFmtId="166" formatCode="_(* #,##0.00_);_(* \(#,##0.00\);_(* &quot;-&quot;??_);_(@_)"/>
    <numFmt numFmtId="167" formatCode="_(&quot;$&quot;* #,##0_);_(&quot;$&quot;* \(#,##0\);_(&quot;$&quot;* &quot;-&quot;??_);_(@_)"/>
    <numFmt numFmtId="168" formatCode="0.0%"/>
    <numFmt numFmtId="170" formatCode="_(&quot;$&quot;* #,##0.0_);_(&quot;$&quot;* \(#,##0.0\);_(&quot;$&quot;* &quot;-&quot;??_);_(@_)"/>
    <numFmt numFmtId="171" formatCode="_(* #,##0_);_(* \(#,##0\);_(* &quot;-&quot;??_);_(@_)"/>
    <numFmt numFmtId="172" formatCode="_(* #,##0.0_);_(* \(#,##0.0\);_(* &quot;-&quot;??_);_(@_)"/>
    <numFmt numFmtId="177" formatCode="_-[$€-410]\ * #,##0.00_-;\-[$€-410]\ * #,##0.00_-;_-[$€-410]\ * &quot;-&quot;??_-;_-@_-"/>
  </numFmts>
  <fonts count="25">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charset val="136"/>
      <scheme val="minor"/>
    </font>
    <font>
      <sz val="12"/>
      <color rgb="FF0000FF"/>
      <name val="Calibri"/>
      <family val="2"/>
      <scheme val="minor"/>
    </font>
    <font>
      <sz val="12"/>
      <color theme="1"/>
      <name val="Calibri"/>
      <family val="2"/>
      <scheme val="minor"/>
    </font>
    <font>
      <b/>
      <i/>
      <sz val="12"/>
      <color theme="1"/>
      <name val="Calibri"/>
      <family val="2"/>
      <scheme val="minor"/>
    </font>
    <font>
      <b/>
      <sz val="11"/>
      <name val="Calibri"/>
      <family val="2"/>
      <scheme val="minor"/>
    </font>
    <font>
      <sz val="11"/>
      <color rgb="FF0000FF"/>
      <name val="Calibri"/>
      <family val="2"/>
      <scheme val="minor"/>
    </font>
    <font>
      <sz val="12"/>
      <name val="Calibri"/>
      <family val="2"/>
      <scheme val="minor"/>
    </font>
    <font>
      <b/>
      <sz val="12"/>
      <color theme="1"/>
      <name val="Calibri"/>
      <family val="2"/>
      <scheme val="minor"/>
    </font>
    <font>
      <i/>
      <sz val="14"/>
      <color theme="1"/>
      <name val="Calibri"/>
      <family val="2"/>
      <scheme val="minor"/>
    </font>
    <font>
      <u/>
      <sz val="12.65"/>
      <color indexed="12"/>
      <name val="Calibri"/>
      <family val="2"/>
    </font>
    <font>
      <b/>
      <sz val="11"/>
      <color theme="1"/>
      <name val="Calibri"/>
      <family val="2"/>
      <charset val="136"/>
      <scheme val="minor"/>
    </font>
    <font>
      <sz val="11"/>
      <color indexed="8"/>
      <name val="Calibri"/>
      <family val="2"/>
    </font>
    <font>
      <sz val="8"/>
      <name val="Verdana"/>
    </font>
    <font>
      <sz val="14"/>
      <color indexed="8"/>
      <name val="Calibri"/>
    </font>
    <font>
      <b/>
      <sz val="16"/>
      <color indexed="8"/>
      <name val="Calibri"/>
    </font>
    <font>
      <b/>
      <u/>
      <sz val="20"/>
      <color indexed="8"/>
      <name val="Calibri"/>
    </font>
    <font>
      <sz val="14"/>
      <color indexed="48"/>
      <name val="Calibri"/>
    </font>
    <font>
      <b/>
      <sz val="14"/>
      <color indexed="8"/>
      <name val="Calibri"/>
    </font>
    <font>
      <b/>
      <u/>
      <sz val="14"/>
      <color indexed="8"/>
      <name val="Calibri"/>
    </font>
    <font>
      <u/>
      <sz val="11"/>
      <color theme="11"/>
      <name val="Calibri"/>
      <family val="2"/>
      <scheme val="minor"/>
    </font>
    <font>
      <sz val="11"/>
      <name val="Calibri"/>
      <scheme val="minor"/>
    </font>
    <font>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indexed="9"/>
        <bgColor indexed="64"/>
      </patternFill>
    </fill>
    <fill>
      <patternFill patternType="solid">
        <fgColor indexed="50"/>
        <bgColor indexed="64"/>
      </patternFill>
    </fill>
  </fills>
  <borders count="22">
    <border>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6">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alignment vertical="top"/>
      <protection locked="0"/>
    </xf>
    <xf numFmtId="0" fontId="22" fillId="0" borderId="0" applyNumberFormat="0" applyFill="0" applyBorder="0" applyAlignment="0" applyProtection="0"/>
  </cellStyleXfs>
  <cellXfs count="162">
    <xf numFmtId="0" fontId="0" fillId="0" borderId="0" xfId="0"/>
    <xf numFmtId="0" fontId="0" fillId="0" borderId="0" xfId="0" applyProtection="1">
      <protection locked="0"/>
    </xf>
    <xf numFmtId="172" fontId="4" fillId="0" borderId="1" xfId="1" applyNumberFormat="1" applyFont="1" applyBorder="1" applyProtection="1">
      <protection locked="0"/>
    </xf>
    <xf numFmtId="167" fontId="8" fillId="0" borderId="0" xfId="2" applyNumberFormat="1" applyFont="1" applyBorder="1" applyProtection="1">
      <protection locked="0"/>
    </xf>
    <xf numFmtId="171" fontId="4" fillId="0" borderId="0" xfId="1" applyNumberFormat="1" applyFont="1" applyBorder="1" applyProtection="1">
      <protection locked="0"/>
    </xf>
    <xf numFmtId="9" fontId="4" fillId="0" borderId="0" xfId="3" applyFont="1" applyBorder="1" applyProtection="1">
      <protection locked="0"/>
    </xf>
    <xf numFmtId="9" fontId="4" fillId="0" borderId="0" xfId="0" applyNumberFormat="1" applyFont="1" applyBorder="1" applyProtection="1">
      <protection locked="0"/>
    </xf>
    <xf numFmtId="172" fontId="4" fillId="0" borderId="20" xfId="1" applyNumberFormat="1" applyFont="1" applyBorder="1" applyProtection="1">
      <protection locked="0"/>
    </xf>
    <xf numFmtId="0" fontId="4" fillId="0" borderId="12" xfId="0" applyFont="1" applyBorder="1" applyProtection="1">
      <protection locked="0"/>
    </xf>
    <xf numFmtId="0" fontId="4" fillId="0" borderId="12" xfId="0" applyFont="1" applyFill="1" applyBorder="1" applyProtection="1">
      <protection locked="0"/>
    </xf>
    <xf numFmtId="0" fontId="8" fillId="0" borderId="0" xfId="0" applyFont="1" applyBorder="1" applyProtection="1">
      <protection locked="0"/>
    </xf>
    <xf numFmtId="0" fontId="14" fillId="7" borderId="0" xfId="0" applyFont="1" applyFill="1" applyBorder="1"/>
    <xf numFmtId="0" fontId="17" fillId="7" borderId="12" xfId="0" applyFont="1" applyFill="1" applyBorder="1" applyAlignment="1">
      <alignment horizontal="left" wrapText="1"/>
    </xf>
    <xf numFmtId="0" fontId="12" fillId="7" borderId="0" xfId="4" applyFill="1" applyBorder="1" applyAlignment="1" applyProtection="1">
      <alignment horizontal="left"/>
    </xf>
    <xf numFmtId="0" fontId="14" fillId="7" borderId="0" xfId="0" applyFont="1" applyFill="1" applyBorder="1" applyAlignment="1">
      <alignment horizontal="left" wrapText="1"/>
    </xf>
    <xf numFmtId="0" fontId="14" fillId="7" borderId="13" xfId="0" applyFont="1" applyFill="1" applyBorder="1" applyAlignment="1">
      <alignment horizontal="left" wrapText="1"/>
    </xf>
    <xf numFmtId="0" fontId="18" fillId="7" borderId="19" xfId="0" applyFont="1" applyFill="1" applyBorder="1" applyAlignment="1"/>
    <xf numFmtId="0" fontId="14" fillId="7" borderId="20" xfId="0" applyFont="1" applyFill="1" applyBorder="1"/>
    <xf numFmtId="0" fontId="14" fillId="7" borderId="21" xfId="0" applyFont="1" applyFill="1" applyBorder="1"/>
    <xf numFmtId="0" fontId="14" fillId="7" borderId="12" xfId="0" applyFont="1" applyFill="1" applyBorder="1" applyAlignment="1"/>
    <xf numFmtId="0" fontId="14" fillId="7" borderId="13" xfId="0" applyFont="1" applyFill="1" applyBorder="1"/>
    <xf numFmtId="0" fontId="14" fillId="7" borderId="0" xfId="0" applyFont="1" applyFill="1" applyBorder="1" applyAlignment="1">
      <alignment horizontal="left"/>
    </xf>
    <xf numFmtId="0" fontId="14" fillId="7" borderId="13" xfId="0" applyFont="1" applyFill="1" applyBorder="1" applyAlignment="1">
      <alignment horizontal="left"/>
    </xf>
    <xf numFmtId="0" fontId="14" fillId="7" borderId="15" xfId="0" applyFont="1" applyFill="1" applyBorder="1" applyAlignment="1">
      <alignment horizontal="left"/>
    </xf>
    <xf numFmtId="0" fontId="14" fillId="7" borderId="16" xfId="0" applyFont="1" applyFill="1" applyBorder="1" applyAlignment="1">
      <alignment horizontal="left"/>
    </xf>
    <xf numFmtId="0" fontId="18" fillId="7" borderId="12" xfId="0" applyFont="1" applyFill="1" applyBorder="1" applyAlignment="1"/>
    <xf numFmtId="0" fontId="20" fillId="7" borderId="14" xfId="0" applyFont="1" applyFill="1" applyBorder="1" applyAlignment="1" applyProtection="1">
      <alignment vertical="top" wrapText="1"/>
      <protection hidden="1"/>
    </xf>
    <xf numFmtId="0" fontId="16" fillId="7" borderId="15" xfId="0" applyFont="1" applyFill="1" applyBorder="1" applyAlignment="1" applyProtection="1">
      <alignment vertical="top" wrapText="1"/>
      <protection hidden="1"/>
    </xf>
    <xf numFmtId="0" fontId="14" fillId="7" borderId="15" xfId="0" applyFont="1" applyFill="1" applyBorder="1"/>
    <xf numFmtId="0" fontId="14" fillId="7" borderId="16" xfId="0" applyFont="1" applyFill="1" applyBorder="1"/>
    <xf numFmtId="0" fontId="21" fillId="8" borderId="9" xfId="0" applyFont="1" applyFill="1" applyBorder="1" applyAlignment="1" applyProtection="1">
      <alignment vertical="top" wrapText="1"/>
      <protection hidden="1"/>
    </xf>
    <xf numFmtId="0" fontId="14" fillId="8" borderId="10" xfId="0" applyFont="1" applyFill="1" applyBorder="1"/>
    <xf numFmtId="0" fontId="14" fillId="8" borderId="11" xfId="0" applyFont="1" applyFill="1" applyBorder="1"/>
    <xf numFmtId="0" fontId="20" fillId="7" borderId="12" xfId="0" applyFont="1" applyFill="1" applyBorder="1" applyAlignment="1" applyProtection="1">
      <alignment vertical="top" wrapText="1"/>
      <protection hidden="1"/>
    </xf>
    <xf numFmtId="0" fontId="12" fillId="7" borderId="0" xfId="4" applyFill="1" applyBorder="1" applyAlignment="1" applyProtection="1"/>
    <xf numFmtId="0" fontId="12" fillId="7" borderId="15" xfId="4" applyFill="1" applyBorder="1" applyAlignment="1" applyProtection="1"/>
    <xf numFmtId="0" fontId="14" fillId="7" borderId="0" xfId="0" applyFont="1" applyFill="1" applyBorder="1" applyAlignment="1"/>
    <xf numFmtId="0" fontId="16" fillId="7" borderId="12" xfId="0" applyFont="1" applyFill="1" applyBorder="1" applyAlignment="1"/>
    <xf numFmtId="0" fontId="16" fillId="7" borderId="12" xfId="0" applyFont="1" applyFill="1" applyBorder="1" applyAlignment="1">
      <alignment horizontal="left"/>
    </xf>
    <xf numFmtId="0" fontId="16" fillId="7" borderId="14" xfId="0" applyFont="1" applyFill="1" applyBorder="1" applyAlignment="1">
      <alignment horizontal="left"/>
    </xf>
    <xf numFmtId="0" fontId="0" fillId="0" borderId="0" xfId="0" applyBorder="1" applyProtection="1">
      <protection locked="0"/>
    </xf>
    <xf numFmtId="0" fontId="2" fillId="0" borderId="0" xfId="0" applyFont="1" applyFill="1" applyBorder="1" applyAlignment="1" applyProtection="1">
      <protection locked="0"/>
    </xf>
    <xf numFmtId="0" fontId="0" fillId="0" borderId="0" xfId="0" applyFill="1" applyBorder="1" applyProtection="1">
      <protection locked="0"/>
    </xf>
    <xf numFmtId="0" fontId="2" fillId="0" borderId="0" xfId="0" applyFont="1" applyFill="1" applyBorder="1" applyAlignment="1" applyProtection="1">
      <alignment horizontal="right"/>
      <protection locked="0"/>
    </xf>
    <xf numFmtId="166" fontId="0" fillId="0" borderId="0" xfId="0" applyNumberFormat="1" applyFill="1"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0" xfId="0" applyBorder="1" applyAlignment="1" applyProtection="1">
      <alignment horizontal="center"/>
      <protection locked="0"/>
    </xf>
    <xf numFmtId="0" fontId="11" fillId="5" borderId="9" xfId="0" applyFont="1" applyFill="1" applyBorder="1" applyProtection="1">
      <protection locked="0"/>
    </xf>
    <xf numFmtId="0" fontId="0" fillId="5" borderId="10" xfId="0" applyFill="1" applyBorder="1" applyProtection="1">
      <protection locked="0"/>
    </xf>
    <xf numFmtId="0" fontId="0" fillId="5" borderId="11" xfId="0" applyFill="1" applyBorder="1" applyProtection="1">
      <protection locked="0"/>
    </xf>
    <xf numFmtId="0" fontId="3" fillId="0" borderId="0" xfId="0" applyFont="1" applyProtection="1">
      <protection locked="0"/>
    </xf>
    <xf numFmtId="0" fontId="2" fillId="0" borderId="0" xfId="0" applyFont="1" applyFill="1" applyBorder="1" applyAlignment="1" applyProtection="1">
      <alignment horizontal="center"/>
      <protection locked="0"/>
    </xf>
    <xf numFmtId="0" fontId="5" fillId="0" borderId="12" xfId="0" applyFont="1" applyBorder="1" applyProtection="1">
      <protection locked="0"/>
    </xf>
    <xf numFmtId="0" fontId="0" fillId="0" borderId="13" xfId="0" applyBorder="1" applyProtection="1">
      <protection locked="0"/>
    </xf>
    <xf numFmtId="167" fontId="0" fillId="0" borderId="0" xfId="0" applyNumberFormat="1" applyFill="1" applyBorder="1" applyProtection="1">
      <protection locked="0"/>
    </xf>
    <xf numFmtId="168" fontId="0" fillId="0" borderId="0" xfId="0" applyNumberFormat="1" applyFill="1" applyBorder="1" applyProtection="1">
      <protection locked="0"/>
    </xf>
    <xf numFmtId="168" fontId="0" fillId="0" borderId="0" xfId="3" applyNumberFormat="1" applyFont="1" applyFill="1" applyBorder="1" applyProtection="1">
      <protection locked="0"/>
    </xf>
    <xf numFmtId="0" fontId="3" fillId="0" borderId="0" xfId="0" applyFont="1" applyBorder="1" applyAlignment="1" applyProtection="1">
      <alignment horizontal="center"/>
      <protection locked="0"/>
    </xf>
    <xf numFmtId="165" fontId="0" fillId="0" borderId="0" xfId="2" applyNumberFormat="1" applyFont="1" applyFill="1" applyBorder="1" applyProtection="1">
      <protection locked="0"/>
    </xf>
    <xf numFmtId="0" fontId="6" fillId="0" borderId="12" xfId="0" applyFont="1" applyBorder="1" applyAlignment="1" applyProtection="1">
      <alignment horizontal="right"/>
      <protection locked="0"/>
    </xf>
    <xf numFmtId="0" fontId="0" fillId="0" borderId="12" xfId="0" applyBorder="1" applyProtection="1">
      <protection locked="0"/>
    </xf>
    <xf numFmtId="0" fontId="0" fillId="0" borderId="0" xfId="0" quotePrefix="1" applyBorder="1" applyProtection="1">
      <protection locked="0"/>
    </xf>
    <xf numFmtId="167" fontId="0" fillId="0" borderId="0" xfId="0" applyNumberFormat="1" applyBorder="1" applyProtection="1">
      <protection locked="0"/>
    </xf>
    <xf numFmtId="170" fontId="4" fillId="0" borderId="0" xfId="2" applyNumberFormat="1" applyFont="1" applyBorder="1" applyProtection="1">
      <protection locked="0"/>
    </xf>
    <xf numFmtId="0" fontId="0" fillId="0" borderId="14" xfId="0" applyFont="1" applyBorder="1" applyProtection="1">
      <protection locked="0"/>
    </xf>
    <xf numFmtId="167" fontId="4" fillId="0" borderId="15" xfId="2" applyNumberFormat="1" applyFont="1" applyBorder="1" applyProtection="1">
      <protection locked="0"/>
    </xf>
    <xf numFmtId="0" fontId="0" fillId="0" borderId="1" xfId="0" applyBorder="1" applyProtection="1">
      <protection locked="0"/>
    </xf>
    <xf numFmtId="167" fontId="0" fillId="0" borderId="0" xfId="0" applyNumberFormat="1" applyFont="1" applyBorder="1" applyProtection="1">
      <protection locked="0"/>
    </xf>
    <xf numFmtId="9" fontId="4" fillId="0" borderId="15" xfId="0" applyNumberFormat="1" applyFont="1" applyBorder="1" applyProtection="1">
      <protection locked="0"/>
    </xf>
    <xf numFmtId="0" fontId="0" fillId="0" borderId="19" xfId="0" applyBorder="1" applyAlignment="1" applyProtection="1">
      <alignment horizontal="right"/>
      <protection locked="0"/>
    </xf>
    <xf numFmtId="0" fontId="0" fillId="0" borderId="20" xfId="0" applyBorder="1" applyProtection="1">
      <protection locked="0"/>
    </xf>
    <xf numFmtId="0" fontId="0" fillId="0" borderId="21" xfId="0" applyBorder="1" applyProtection="1">
      <protection locked="0"/>
    </xf>
    <xf numFmtId="0" fontId="0" fillId="0" borderId="12" xfId="0" applyBorder="1" applyAlignment="1" applyProtection="1">
      <alignment horizontal="right"/>
      <protection locked="0"/>
    </xf>
    <xf numFmtId="0" fontId="0" fillId="0" borderId="14" xfId="0" applyBorder="1" applyAlignment="1" applyProtection="1">
      <alignment horizontal="right"/>
      <protection locked="0"/>
    </xf>
    <xf numFmtId="166" fontId="0" fillId="0" borderId="15" xfId="0" applyNumberFormat="1" applyBorder="1" applyProtection="1">
      <protection locked="0"/>
    </xf>
    <xf numFmtId="167" fontId="4" fillId="0" borderId="0" xfId="2" applyNumberFormat="1" applyFont="1" applyProtection="1">
      <protection locked="0"/>
    </xf>
    <xf numFmtId="0" fontId="3" fillId="2" borderId="1"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0" fillId="0" borderId="0" xfId="0" applyAlignment="1" applyProtection="1">
      <alignment horizontal="center"/>
      <protection locked="0"/>
    </xf>
    <xf numFmtId="167" fontId="3" fillId="0" borderId="0" xfId="0" applyNumberFormat="1" applyFont="1" applyProtection="1">
      <protection locked="0"/>
    </xf>
    <xf numFmtId="9" fontId="3" fillId="0" borderId="6" xfId="3" applyFont="1" applyBorder="1" applyProtection="1">
      <protection locked="0"/>
    </xf>
    <xf numFmtId="9" fontId="3" fillId="0" borderId="0" xfId="3" applyFont="1" applyBorder="1" applyProtection="1">
      <protection locked="0"/>
    </xf>
    <xf numFmtId="9" fontId="3" fillId="0" borderId="2" xfId="3" applyFont="1" applyBorder="1" applyProtection="1">
      <protection locked="0"/>
    </xf>
    <xf numFmtId="164" fontId="0" fillId="0" borderId="6" xfId="0" applyNumberFormat="1" applyBorder="1" applyProtection="1">
      <protection locked="0"/>
    </xf>
    <xf numFmtId="164" fontId="0" fillId="0" borderId="0" xfId="0" applyNumberFormat="1" applyBorder="1" applyProtection="1">
      <protection locked="0"/>
    </xf>
    <xf numFmtId="164" fontId="0" fillId="0" borderId="2" xfId="0" applyNumberFormat="1" applyBorder="1" applyProtection="1">
      <protection locked="0"/>
    </xf>
    <xf numFmtId="0" fontId="10" fillId="0" borderId="0" xfId="0" applyFont="1" applyAlignment="1" applyProtection="1">
      <alignment horizontal="right"/>
      <protection locked="0"/>
    </xf>
    <xf numFmtId="0" fontId="2" fillId="0" borderId="0" xfId="0" applyFont="1" applyProtection="1">
      <protection locked="0"/>
    </xf>
    <xf numFmtId="0" fontId="5" fillId="0" borderId="0" xfId="0" applyFont="1" applyBorder="1" applyProtection="1">
      <protection locked="0"/>
    </xf>
    <xf numFmtId="0" fontId="5" fillId="0" borderId="1" xfId="0" applyFont="1" applyBorder="1" applyProtection="1">
      <protection locked="0"/>
    </xf>
    <xf numFmtId="167" fontId="0" fillId="0" borderId="6" xfId="2" applyNumberFormat="1" applyFont="1" applyBorder="1" applyProtection="1">
      <protection locked="0"/>
    </xf>
    <xf numFmtId="167" fontId="0" fillId="0" borderId="0" xfId="2" applyNumberFormat="1" applyFont="1" applyBorder="1" applyProtection="1">
      <protection locked="0"/>
    </xf>
    <xf numFmtId="167" fontId="0" fillId="0" borderId="2" xfId="2" applyNumberFormat="1" applyFont="1" applyBorder="1" applyProtection="1">
      <protection locked="0"/>
    </xf>
    <xf numFmtId="0" fontId="3" fillId="3" borderId="0" xfId="0" applyFont="1" applyFill="1" applyProtection="1">
      <protection locked="0"/>
    </xf>
    <xf numFmtId="164" fontId="3" fillId="3" borderId="0" xfId="0" applyNumberFormat="1" applyFont="1" applyFill="1" applyProtection="1">
      <protection locked="0"/>
    </xf>
    <xf numFmtId="167" fontId="3" fillId="3" borderId="6" xfId="0" applyNumberFormat="1" applyFont="1" applyFill="1" applyBorder="1" applyProtection="1">
      <protection locked="0"/>
    </xf>
    <xf numFmtId="167" fontId="3" fillId="3" borderId="0" xfId="0" applyNumberFormat="1" applyFont="1" applyFill="1" applyBorder="1" applyProtection="1">
      <protection locked="0"/>
    </xf>
    <xf numFmtId="0" fontId="2" fillId="0" borderId="0" xfId="0" applyFont="1" applyAlignment="1" applyProtection="1">
      <alignment horizontal="right"/>
      <protection locked="0"/>
    </xf>
    <xf numFmtId="167" fontId="0" fillId="0" borderId="0" xfId="2" applyNumberFormat="1" applyFont="1" applyProtection="1">
      <protection locked="0"/>
    </xf>
    <xf numFmtId="167" fontId="0" fillId="0" borderId="0" xfId="0" applyNumberFormat="1" applyProtection="1">
      <protection locked="0"/>
    </xf>
    <xf numFmtId="0" fontId="12" fillId="0" borderId="0" xfId="4" applyAlignment="1" applyProtection="1"/>
    <xf numFmtId="0" fontId="0" fillId="0" borderId="0" xfId="0" applyProtection="1"/>
    <xf numFmtId="167" fontId="4" fillId="0" borderId="0" xfId="2" applyNumberFormat="1" applyFont="1" applyProtection="1"/>
    <xf numFmtId="0" fontId="9" fillId="0" borderId="12" xfId="0" applyFont="1" applyBorder="1" applyProtection="1">
      <protection locked="0"/>
    </xf>
    <xf numFmtId="0" fontId="23" fillId="0" borderId="0" xfId="0" applyFont="1" applyBorder="1" applyProtection="1">
      <protection locked="0"/>
    </xf>
    <xf numFmtId="0" fontId="16" fillId="7" borderId="19" xfId="0" applyFont="1" applyFill="1" applyBorder="1" applyAlignment="1">
      <alignment horizontal="left" wrapText="1"/>
    </xf>
    <xf numFmtId="0" fontId="16" fillId="7" borderId="20" xfId="0" applyFont="1" applyFill="1" applyBorder="1" applyAlignment="1">
      <alignment horizontal="left" wrapText="1"/>
    </xf>
    <xf numFmtId="0" fontId="16" fillId="7" borderId="21" xfId="0" applyFont="1" applyFill="1" applyBorder="1" applyAlignment="1">
      <alignment horizontal="left" wrapText="1"/>
    </xf>
    <xf numFmtId="0" fontId="16" fillId="7" borderId="12" xfId="0" applyFont="1" applyFill="1" applyBorder="1" applyAlignment="1">
      <alignment horizontal="left" wrapText="1"/>
    </xf>
    <xf numFmtId="0" fontId="16" fillId="7" borderId="0" xfId="0" applyFont="1" applyFill="1" applyBorder="1" applyAlignment="1">
      <alignment horizontal="left"/>
    </xf>
    <xf numFmtId="0" fontId="16" fillId="7" borderId="13" xfId="0" applyFont="1" applyFill="1" applyBorder="1" applyAlignment="1">
      <alignment horizontal="left"/>
    </xf>
    <xf numFmtId="0" fontId="2" fillId="6" borderId="5" xfId="0" applyFont="1" applyFill="1" applyBorder="1" applyAlignment="1" applyProtection="1">
      <alignment horizontal="center"/>
      <protection locked="0"/>
    </xf>
    <xf numFmtId="0" fontId="2" fillId="6" borderId="8" xfId="0" applyFont="1" applyFill="1" applyBorder="1" applyAlignment="1" applyProtection="1">
      <alignment horizontal="center"/>
      <protection locked="0"/>
    </xf>
    <xf numFmtId="0" fontId="2" fillId="4" borderId="4" xfId="0" applyFont="1" applyFill="1" applyBorder="1" applyAlignment="1" applyProtection="1">
      <alignment horizontal="center"/>
      <protection locked="0"/>
    </xf>
    <xf numFmtId="0" fontId="2" fillId="4" borderId="5" xfId="0" applyFont="1" applyFill="1" applyBorder="1" applyAlignment="1" applyProtection="1">
      <alignment horizontal="center"/>
      <protection locked="0"/>
    </xf>
    <xf numFmtId="0" fontId="2" fillId="4" borderId="8" xfId="0" applyFont="1" applyFill="1" applyBorder="1" applyAlignment="1" applyProtection="1">
      <alignment horizontal="center"/>
      <protection locked="0"/>
    </xf>
    <xf numFmtId="0" fontId="0" fillId="0" borderId="0" xfId="0"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3" fillId="3" borderId="9" xfId="0" applyFont="1" applyFill="1" applyBorder="1" applyAlignment="1" applyProtection="1">
      <alignment horizontal="center"/>
      <protection locked="0"/>
    </xf>
    <xf numFmtId="0" fontId="3" fillId="3" borderId="10" xfId="0" applyFont="1" applyFill="1" applyBorder="1" applyAlignment="1" applyProtection="1">
      <alignment horizontal="center"/>
      <protection locked="0"/>
    </xf>
    <xf numFmtId="0" fontId="3" fillId="3" borderId="11" xfId="0"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3" xfId="0" applyBorder="1" applyAlignment="1" applyProtection="1">
      <alignment horizontal="center"/>
      <protection locked="0"/>
    </xf>
    <xf numFmtId="177" fontId="8" fillId="0" borderId="0" xfId="2" applyNumberFormat="1" applyFont="1" applyBorder="1" applyProtection="1">
      <protection locked="0"/>
    </xf>
    <xf numFmtId="177" fontId="23" fillId="0" borderId="0" xfId="2" applyNumberFormat="1" applyFont="1" applyBorder="1" applyProtection="1">
      <protection locked="0"/>
    </xf>
    <xf numFmtId="177" fontId="8" fillId="0" borderId="1" xfId="2" applyNumberFormat="1" applyFont="1" applyBorder="1" applyProtection="1">
      <protection locked="0"/>
    </xf>
    <xf numFmtId="177" fontId="7" fillId="0" borderId="0" xfId="2" applyNumberFormat="1" applyFont="1" applyBorder="1" applyProtection="1">
      <protection locked="0"/>
    </xf>
    <xf numFmtId="0" fontId="24" fillId="0" borderId="0" xfId="0" applyFont="1" applyBorder="1" applyAlignment="1" applyProtection="1">
      <alignment horizontal="left"/>
      <protection locked="0"/>
    </xf>
    <xf numFmtId="177" fontId="4" fillId="0" borderId="0" xfId="2" applyNumberFormat="1" applyFont="1" applyBorder="1" applyProtection="1">
      <protection locked="0"/>
    </xf>
    <xf numFmtId="177" fontId="4" fillId="0" borderId="0" xfId="0" applyNumberFormat="1" applyFont="1" applyBorder="1" applyProtection="1">
      <protection locked="0"/>
    </xf>
    <xf numFmtId="177" fontId="9" fillId="0" borderId="0" xfId="2" applyNumberFormat="1" applyFont="1" applyBorder="1" applyProtection="1">
      <protection locked="0"/>
    </xf>
    <xf numFmtId="177" fontId="4" fillId="0" borderId="2" xfId="2" applyNumberFormat="1" applyFont="1" applyBorder="1" applyProtection="1">
      <protection locked="0"/>
    </xf>
    <xf numFmtId="177" fontId="4" fillId="0" borderId="0" xfId="3" applyNumberFormat="1" applyFont="1" applyBorder="1" applyProtection="1">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13" fillId="2" borderId="18" xfId="0" applyFont="1" applyFill="1" applyBorder="1" applyProtection="1">
      <protection locked="0"/>
    </xf>
    <xf numFmtId="0" fontId="0" fillId="2" borderId="1" xfId="0" applyFill="1" applyBorder="1" applyProtection="1">
      <protection locked="0"/>
    </xf>
    <xf numFmtId="0" fontId="0" fillId="2" borderId="17" xfId="0" applyFill="1" applyBorder="1" applyProtection="1">
      <protection locked="0"/>
    </xf>
    <xf numFmtId="177" fontId="2" fillId="0" borderId="0" xfId="0" applyNumberFormat="1" applyFont="1" applyBorder="1" applyProtection="1">
      <protection locked="0"/>
    </xf>
    <xf numFmtId="177" fontId="3" fillId="0" borderId="6" xfId="0" applyNumberFormat="1" applyFont="1" applyBorder="1" applyProtection="1">
      <protection locked="0"/>
    </xf>
    <xf numFmtId="177" fontId="3" fillId="0" borderId="0" xfId="0" applyNumberFormat="1" applyFont="1" applyBorder="1" applyProtection="1">
      <protection locked="0"/>
    </xf>
    <xf numFmtId="177" fontId="3" fillId="0" borderId="2" xfId="0" applyNumberFormat="1" applyFont="1" applyBorder="1" applyProtection="1">
      <protection locked="0"/>
    </xf>
    <xf numFmtId="177" fontId="0" fillId="0" borderId="0" xfId="0" applyNumberFormat="1" applyProtection="1">
      <protection locked="0"/>
    </xf>
    <xf numFmtId="177" fontId="0" fillId="0" borderId="6" xfId="0" applyNumberFormat="1" applyBorder="1" applyProtection="1">
      <protection locked="0"/>
    </xf>
    <xf numFmtId="177" fontId="0" fillId="0" borderId="0" xfId="0" applyNumberFormat="1" applyBorder="1" applyProtection="1">
      <protection locked="0"/>
    </xf>
    <xf numFmtId="177" fontId="0" fillId="0" borderId="2" xfId="0" applyNumberFormat="1" applyBorder="1" applyProtection="1">
      <protection locked="0"/>
    </xf>
    <xf numFmtId="177" fontId="0" fillId="0" borderId="7" xfId="0" applyNumberFormat="1" applyBorder="1" applyProtection="1">
      <protection locked="0"/>
    </xf>
    <xf numFmtId="177" fontId="0" fillId="0" borderId="1" xfId="0" applyNumberFormat="1" applyBorder="1" applyProtection="1">
      <protection locked="0"/>
    </xf>
    <xf numFmtId="177" fontId="0" fillId="0" borderId="3" xfId="0" applyNumberFormat="1" applyBorder="1" applyProtection="1">
      <protection locked="0"/>
    </xf>
    <xf numFmtId="177" fontId="3" fillId="3" borderId="6" xfId="0" applyNumberFormat="1" applyFont="1" applyFill="1" applyBorder="1" applyProtection="1">
      <protection locked="0"/>
    </xf>
    <xf numFmtId="177" fontId="3" fillId="3" borderId="0" xfId="0" applyNumberFormat="1" applyFont="1" applyFill="1" applyBorder="1" applyProtection="1">
      <protection locked="0"/>
    </xf>
    <xf numFmtId="177" fontId="3" fillId="3" borderId="2" xfId="0" applyNumberFormat="1" applyFont="1" applyFill="1" applyBorder="1" applyProtection="1">
      <protection locked="0"/>
    </xf>
    <xf numFmtId="177" fontId="0" fillId="0" borderId="6" xfId="2" applyNumberFormat="1" applyFont="1" applyBorder="1" applyProtection="1">
      <protection locked="0"/>
    </xf>
    <xf numFmtId="177" fontId="0" fillId="0" borderId="0" xfId="2" applyNumberFormat="1" applyFont="1" applyBorder="1" applyProtection="1">
      <protection locked="0"/>
    </xf>
    <xf numFmtId="177" fontId="0" fillId="0" borderId="2" xfId="2" applyNumberFormat="1" applyFont="1" applyBorder="1" applyProtection="1">
      <protection locked="0"/>
    </xf>
    <xf numFmtId="177" fontId="3" fillId="3" borderId="0" xfId="0" applyNumberFormat="1" applyFont="1" applyFill="1" applyProtection="1">
      <protection locked="0"/>
    </xf>
  </cellXfs>
  <cellStyles count="6">
    <cellStyle name="Collegamento ipertestuale" xfId="4" builtinId="8"/>
    <cellStyle name="Collegamento ipertestuale visitato" xfId="5" builtinId="9" hidden="1"/>
    <cellStyle name="Migliaia" xfId="1" builtinId="3"/>
    <cellStyle name="Normale" xfId="0" builtinId="0"/>
    <cellStyle name="Percentuale" xfId="3" builtinId="5"/>
    <cellStyle name="Valuta" xfId="2" builtinId="4"/>
  </cellStyles>
  <dxfs count="0"/>
  <tableStyles count="0" defaultTableStyle="TableStyleMedium9" defaultPivotStyle="PivotStyleMedium4"/>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513523</xdr:colOff>
      <xdr:row>3</xdr:row>
      <xdr:rowOff>64583</xdr:rowOff>
    </xdr:to>
    <xdr:pic>
      <xdr:nvPicPr>
        <xdr:cNvPr id="2" name="Immagine 1" descr="Air Nin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2609022" cy="660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513522</xdr:colOff>
      <xdr:row>3</xdr:row>
      <xdr:rowOff>69626</xdr:rowOff>
    </xdr:to>
    <xdr:pic>
      <xdr:nvPicPr>
        <xdr:cNvPr id="2" name="Immagine 1" descr="Air Ninj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09022" cy="669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earnairbnb.com/airbnb-landlord-permission-negotiation/" TargetMode="External"/><Relationship Id="rId2" Type="http://schemas.openxmlformats.org/officeDocument/2006/relationships/hyperlink" Target="http://learnairbnb.com/airbnb-liability-insurance/" TargetMode="External"/><Relationship Id="rId1" Type="http://schemas.openxmlformats.org/officeDocument/2006/relationships/hyperlink" Target="http://learnairbnb.com/airbnb-pricing-revenue-comparison-tool/" TargetMode="External"/><Relationship Id="rId5" Type="http://schemas.openxmlformats.org/officeDocument/2006/relationships/hyperlink" Target="https://www.youtube.com/watch?v=uqCgaeV0x4Y" TargetMode="External"/><Relationship Id="rId4" Type="http://schemas.openxmlformats.org/officeDocument/2006/relationships/hyperlink" Target="http://learnairbnb.com/10-things-to-consider-before-hosting-on-airbnb/"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I9" sqref="I9"/>
    </sheetView>
  </sheetViews>
  <sheetFormatPr defaultColWidth="10.85546875" defaultRowHeight="15"/>
  <cols>
    <col min="1" max="1" width="41.140625" style="36" customWidth="1"/>
    <col min="2" max="6" width="10.85546875" style="11"/>
    <col min="7" max="7" width="23" style="11" customWidth="1"/>
    <col min="8" max="8" width="18.7109375" style="11" customWidth="1"/>
    <col min="9" max="16384" width="10.85546875" style="11"/>
  </cols>
  <sheetData>
    <row r="1" spans="1:8" ht="71.099999999999994" customHeight="1">
      <c r="A1" s="110" t="s">
        <v>12</v>
      </c>
      <c r="B1" s="111"/>
      <c r="C1" s="111"/>
      <c r="D1" s="111"/>
      <c r="E1" s="111"/>
      <c r="F1" s="111"/>
      <c r="G1" s="111"/>
      <c r="H1" s="112"/>
    </row>
    <row r="2" spans="1:8" ht="39" customHeight="1" thickBot="1">
      <c r="A2" s="12" t="s">
        <v>3</v>
      </c>
      <c r="B2" s="13" t="s">
        <v>4</v>
      </c>
      <c r="C2" s="14"/>
      <c r="D2" s="14"/>
      <c r="E2" s="14"/>
      <c r="F2" s="14"/>
      <c r="G2" s="14"/>
      <c r="H2" s="15"/>
    </row>
    <row r="3" spans="1:8" ht="39.950000000000003" customHeight="1">
      <c r="A3" s="16" t="s">
        <v>5</v>
      </c>
      <c r="B3" s="17"/>
      <c r="C3" s="17"/>
      <c r="D3" s="17"/>
      <c r="E3" s="17"/>
      <c r="F3" s="17"/>
      <c r="G3" s="17"/>
      <c r="H3" s="18"/>
    </row>
    <row r="4" spans="1:8" ht="26.1" customHeight="1">
      <c r="A4" s="37" t="s">
        <v>13</v>
      </c>
      <c r="H4" s="20"/>
    </row>
    <row r="5" spans="1:8" ht="26.1" customHeight="1">
      <c r="A5" s="38" t="s">
        <v>14</v>
      </c>
      <c r="B5" s="21"/>
      <c r="C5" s="21"/>
      <c r="D5" s="21"/>
      <c r="E5" s="21"/>
      <c r="F5" s="21"/>
      <c r="G5" s="21"/>
      <c r="H5" s="22"/>
    </row>
    <row r="6" spans="1:8" ht="26.1" customHeight="1">
      <c r="A6" s="38" t="s">
        <v>15</v>
      </c>
      <c r="B6" s="21"/>
      <c r="C6" s="21"/>
      <c r="D6" s="21"/>
      <c r="E6" s="21"/>
      <c r="F6" s="21"/>
      <c r="G6" s="21"/>
      <c r="H6" s="22"/>
    </row>
    <row r="7" spans="1:8" ht="26.1" customHeight="1" thickBot="1">
      <c r="A7" s="39" t="s">
        <v>16</v>
      </c>
      <c r="B7" s="23"/>
      <c r="C7" s="23"/>
      <c r="D7" s="23"/>
      <c r="E7" s="23"/>
      <c r="F7" s="23"/>
      <c r="G7" s="23"/>
      <c r="H7" s="24"/>
    </row>
    <row r="8" spans="1:8" ht="30.95" customHeight="1">
      <c r="A8" s="25" t="s">
        <v>10</v>
      </c>
      <c r="H8" s="20"/>
    </row>
    <row r="9" spans="1:8" ht="249.95" customHeight="1">
      <c r="A9" s="113" t="s">
        <v>17</v>
      </c>
      <c r="B9" s="114"/>
      <c r="C9" s="114"/>
      <c r="D9" s="114"/>
      <c r="E9" s="114"/>
      <c r="F9" s="114"/>
      <c r="G9" s="114"/>
      <c r="H9" s="115"/>
    </row>
    <row r="10" spans="1:8" ht="39" customHeight="1" thickBot="1">
      <c r="A10" s="26"/>
      <c r="B10" s="27"/>
      <c r="C10" s="27"/>
      <c r="D10" s="27"/>
      <c r="E10" s="28"/>
      <c r="F10" s="28"/>
      <c r="G10" s="28"/>
      <c r="H10" s="29"/>
    </row>
    <row r="11" spans="1:8" ht="19.5" thickBot="1">
      <c r="A11" s="30" t="s">
        <v>18</v>
      </c>
      <c r="B11" s="31"/>
      <c r="C11" s="31"/>
      <c r="D11" s="31"/>
      <c r="E11" s="31"/>
      <c r="F11" s="31"/>
      <c r="G11" s="31"/>
      <c r="H11" s="32"/>
    </row>
    <row r="12" spans="1:8">
      <c r="A12" s="19"/>
      <c r="H12" s="20"/>
    </row>
    <row r="13" spans="1:8" ht="18.75">
      <c r="A13" s="33" t="s">
        <v>19</v>
      </c>
      <c r="B13" s="34" t="s">
        <v>20</v>
      </c>
      <c r="H13" s="20"/>
    </row>
    <row r="14" spans="1:8" ht="18.75">
      <c r="A14" s="33"/>
      <c r="B14" s="34"/>
      <c r="H14" s="20"/>
    </row>
    <row r="15" spans="1:8" ht="18.75">
      <c r="A15" s="33" t="s">
        <v>1</v>
      </c>
      <c r="B15" s="34" t="s">
        <v>2</v>
      </c>
      <c r="H15" s="20"/>
    </row>
    <row r="16" spans="1:8" ht="18.75">
      <c r="A16" s="33"/>
      <c r="B16" s="34"/>
      <c r="H16" s="20"/>
    </row>
    <row r="17" spans="1:8" ht="18.75">
      <c r="A17" s="33" t="s">
        <v>6</v>
      </c>
      <c r="B17" s="34" t="s">
        <v>7</v>
      </c>
      <c r="H17" s="20"/>
    </row>
    <row r="18" spans="1:8" ht="18.75">
      <c r="A18" s="33"/>
      <c r="B18" s="34"/>
      <c r="H18" s="20"/>
    </row>
    <row r="19" spans="1:8" ht="37.5">
      <c r="A19" s="33" t="s">
        <v>8</v>
      </c>
      <c r="B19" s="34" t="s">
        <v>9</v>
      </c>
      <c r="H19" s="20"/>
    </row>
    <row r="20" spans="1:8" ht="18.75">
      <c r="A20" s="33"/>
      <c r="B20" s="34"/>
      <c r="H20" s="20"/>
    </row>
    <row r="21" spans="1:8" ht="19.5" thickBot="1">
      <c r="A21" s="26"/>
      <c r="B21" s="35"/>
      <c r="C21" s="28"/>
      <c r="D21" s="28"/>
      <c r="E21" s="28"/>
      <c r="F21" s="28"/>
      <c r="G21" s="28"/>
      <c r="H21" s="29"/>
    </row>
  </sheetData>
  <mergeCells count="2">
    <mergeCell ref="A1:H1"/>
    <mergeCell ref="A9:H9"/>
  </mergeCells>
  <phoneticPr fontId="15" type="noConversion"/>
  <hyperlinks>
    <hyperlink ref="B13" r:id="rId1"/>
    <hyperlink ref="B15" r:id="rId2"/>
    <hyperlink ref="B17" r:id="rId3"/>
    <hyperlink ref="B19" r:id="rId4"/>
    <hyperlink ref="B2" r:id="rId5"/>
  </hyperlink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B81"/>
  <sheetViews>
    <sheetView showGridLines="0" topLeftCell="A39" zoomScale="85" zoomScaleNormal="85" zoomScalePageLayoutView="130" workbookViewId="0">
      <selection activeCell="C44" sqref="C44"/>
    </sheetView>
  </sheetViews>
  <sheetFormatPr defaultColWidth="0" defaultRowHeight="15"/>
  <cols>
    <col min="1" max="1" width="31.42578125" style="1" customWidth="1"/>
    <col min="2" max="2" width="14.5703125" style="1" bestFit="1" customWidth="1"/>
    <col min="3" max="3" width="14" style="1" customWidth="1"/>
    <col min="4" max="4" width="11.28515625" style="1" customWidth="1"/>
    <col min="5" max="5" width="13.85546875" style="1" bestFit="1" customWidth="1"/>
    <col min="6" max="6" width="14.140625" style="1" bestFit="1" customWidth="1"/>
    <col min="7" max="10" width="11.28515625" style="1" customWidth="1"/>
    <col min="11" max="11" width="8.140625" style="1" customWidth="1"/>
    <col min="12" max="12" width="28.28515625" style="40" customWidth="1"/>
    <col min="13" max="15" width="11.42578125" style="40" customWidth="1"/>
    <col min="16" max="22" width="11.28515625" style="40" customWidth="1"/>
    <col min="23" max="26" width="11.28515625" style="1" customWidth="1"/>
    <col min="27" max="27" width="9.140625" style="1" customWidth="1"/>
    <col min="28" max="16384" width="9.140625" style="1" hidden="1"/>
  </cols>
  <sheetData>
    <row r="1" spans="1:26">
      <c r="A1"/>
    </row>
    <row r="3" spans="1:26" ht="17.25">
      <c r="A3" s="105"/>
      <c r="B3" s="106"/>
      <c r="C3" s="106"/>
      <c r="D3" s="106"/>
      <c r="E3" s="106"/>
      <c r="F3" s="106"/>
      <c r="G3" s="106"/>
      <c r="H3" s="106"/>
      <c r="I3" s="106"/>
      <c r="J3" s="106"/>
    </row>
    <row r="4" spans="1:26" ht="15.75" thickBot="1">
      <c r="A4" s="106"/>
      <c r="B4" s="106"/>
      <c r="C4" s="106"/>
      <c r="D4" s="106"/>
      <c r="E4" s="106"/>
      <c r="F4" s="106"/>
      <c r="G4" s="106"/>
      <c r="H4" s="106"/>
      <c r="I4" s="106"/>
      <c r="J4" s="106"/>
    </row>
    <row r="5" spans="1:26" ht="16.5" thickBot="1">
      <c r="A5" s="123" t="s">
        <v>22</v>
      </c>
      <c r="B5" s="124"/>
      <c r="C5" s="124"/>
      <c r="D5" s="124"/>
      <c r="E5" s="124"/>
      <c r="F5" s="124"/>
      <c r="G5" s="124"/>
      <c r="H5" s="124"/>
      <c r="I5" s="124"/>
      <c r="J5" s="125"/>
      <c r="K5" s="41"/>
      <c r="L5" s="41"/>
      <c r="M5" s="41"/>
      <c r="N5" s="41"/>
      <c r="O5" s="41"/>
    </row>
    <row r="6" spans="1:26">
      <c r="A6" s="126" t="s">
        <v>23</v>
      </c>
      <c r="B6" s="127"/>
      <c r="C6" s="127"/>
      <c r="D6" s="127"/>
      <c r="E6" s="127"/>
      <c r="F6" s="127"/>
      <c r="G6" s="127"/>
      <c r="H6" s="127"/>
      <c r="I6" s="127"/>
      <c r="J6" s="128"/>
      <c r="K6" s="42"/>
      <c r="L6" s="43"/>
      <c r="M6" s="44"/>
      <c r="N6" s="42"/>
      <c r="O6" s="42"/>
    </row>
    <row r="7" spans="1:26" ht="15.75" thickBot="1">
      <c r="A7" s="45"/>
      <c r="B7" s="46"/>
      <c r="C7" s="46"/>
      <c r="D7" s="46"/>
      <c r="E7" s="46"/>
      <c r="F7" s="46"/>
      <c r="G7" s="46"/>
      <c r="H7" s="46"/>
      <c r="I7" s="46"/>
      <c r="J7" s="47"/>
      <c r="K7" s="42"/>
      <c r="L7" s="121" t="s">
        <v>70</v>
      </c>
      <c r="M7" s="48"/>
      <c r="N7" s="48"/>
      <c r="O7" s="48"/>
      <c r="P7" s="48"/>
      <c r="Q7" s="48"/>
      <c r="R7" s="48"/>
      <c r="S7" s="48"/>
      <c r="T7" s="48"/>
      <c r="U7" s="48"/>
    </row>
    <row r="8" spans="1:26" ht="19.5" thickBot="1">
      <c r="A8" s="49" t="s">
        <v>24</v>
      </c>
      <c r="B8" s="50"/>
      <c r="C8" s="50"/>
      <c r="D8" s="50"/>
      <c r="E8" s="50"/>
      <c r="F8" s="50"/>
      <c r="G8" s="50"/>
      <c r="H8" s="50"/>
      <c r="I8" s="50"/>
      <c r="J8" s="51"/>
      <c r="K8" s="42"/>
      <c r="L8" s="121"/>
      <c r="M8" s="42"/>
      <c r="N8" s="42"/>
      <c r="O8" s="42"/>
      <c r="Z8" s="52"/>
    </row>
    <row r="9" spans="1:26" ht="15.75">
      <c r="A9" s="141" t="s">
        <v>25</v>
      </c>
      <c r="B9" s="142"/>
      <c r="C9" s="142"/>
      <c r="D9" s="142"/>
      <c r="E9" s="142"/>
      <c r="F9" s="142"/>
      <c r="G9" s="142"/>
      <c r="H9" s="142"/>
      <c r="I9" s="142"/>
      <c r="J9" s="143"/>
      <c r="K9" s="42"/>
      <c r="L9" s="121"/>
      <c r="M9" s="53"/>
      <c r="N9" s="53"/>
      <c r="O9" s="42"/>
      <c r="Z9" s="52"/>
    </row>
    <row r="10" spans="1:26" ht="15.75">
      <c r="A10" s="54" t="s">
        <v>26</v>
      </c>
      <c r="B10" s="134">
        <v>1500</v>
      </c>
      <c r="C10" s="40" t="s">
        <v>27</v>
      </c>
      <c r="D10" s="40"/>
      <c r="E10" s="40"/>
      <c r="F10" s="40"/>
      <c r="G10" s="40"/>
      <c r="H10" s="40"/>
      <c r="I10" s="40"/>
      <c r="J10" s="55"/>
      <c r="K10" s="42"/>
      <c r="L10" s="121"/>
      <c r="M10" s="56"/>
      <c r="N10" s="57"/>
      <c r="O10" s="42"/>
      <c r="Z10" s="52"/>
    </row>
    <row r="11" spans="1:26" ht="15.75">
      <c r="A11" s="54" t="s">
        <v>28</v>
      </c>
      <c r="B11" s="129">
        <v>300</v>
      </c>
      <c r="C11" s="40" t="s">
        <v>29</v>
      </c>
      <c r="D11" s="40"/>
      <c r="E11" s="40"/>
      <c r="F11" s="40"/>
      <c r="G11" s="40"/>
      <c r="H11" s="40"/>
      <c r="I11" s="40"/>
      <c r="J11" s="55"/>
      <c r="K11" s="42"/>
      <c r="L11" s="121"/>
      <c r="M11" s="56"/>
      <c r="N11" s="58"/>
      <c r="O11" s="42"/>
      <c r="Z11" s="52"/>
    </row>
    <row r="12" spans="1:26" ht="15.75">
      <c r="A12" s="54" t="s">
        <v>30</v>
      </c>
      <c r="B12" s="129">
        <v>10</v>
      </c>
      <c r="C12" s="40" t="s">
        <v>33</v>
      </c>
      <c r="D12" s="40"/>
      <c r="E12" s="40"/>
      <c r="F12" s="40"/>
      <c r="G12" s="40"/>
      <c r="H12" s="59"/>
      <c r="I12" s="59"/>
      <c r="J12" s="55"/>
      <c r="K12" s="42"/>
      <c r="L12" s="121"/>
      <c r="M12" s="60"/>
      <c r="N12" s="42"/>
      <c r="O12" s="42"/>
      <c r="Z12" s="52"/>
    </row>
    <row r="13" spans="1:26" ht="15.75">
      <c r="A13" s="54" t="s">
        <v>31</v>
      </c>
      <c r="B13" s="129">
        <v>60</v>
      </c>
      <c r="C13" s="40" t="s">
        <v>34</v>
      </c>
      <c r="D13" s="40"/>
      <c r="E13" s="40"/>
      <c r="F13" s="40"/>
      <c r="G13" s="40"/>
      <c r="H13" s="59"/>
      <c r="I13" s="59"/>
      <c r="J13" s="55"/>
      <c r="Z13" s="52"/>
    </row>
    <row r="14" spans="1:26" ht="15.75">
      <c r="A14" s="54" t="s">
        <v>32</v>
      </c>
      <c r="B14" s="129">
        <v>50</v>
      </c>
      <c r="C14" s="40" t="s">
        <v>35</v>
      </c>
      <c r="D14" s="40"/>
      <c r="E14" s="40"/>
      <c r="F14" s="40"/>
      <c r="G14" s="40"/>
      <c r="H14" s="59"/>
      <c r="I14" s="59"/>
      <c r="J14" s="55"/>
      <c r="Z14" s="52"/>
    </row>
    <row r="15" spans="1:26" ht="15.75">
      <c r="A15" s="108" t="s">
        <v>40</v>
      </c>
      <c r="B15" s="130">
        <f>F15*B21</f>
        <v>200</v>
      </c>
      <c r="C15" s="109" t="s">
        <v>21</v>
      </c>
      <c r="D15" s="109"/>
      <c r="E15" s="109"/>
      <c r="F15" s="109">
        <v>0.2</v>
      </c>
      <c r="G15" s="133" t="s">
        <v>41</v>
      </c>
      <c r="H15" s="59"/>
      <c r="I15" s="59"/>
      <c r="J15" s="55"/>
      <c r="Z15" s="52"/>
    </row>
    <row r="16" spans="1:26" ht="15.75">
      <c r="A16" s="9" t="s">
        <v>36</v>
      </c>
      <c r="B16" s="129">
        <v>30</v>
      </c>
      <c r="C16" s="10" t="s">
        <v>37</v>
      </c>
      <c r="D16" s="40"/>
      <c r="E16" s="40"/>
      <c r="F16" s="40"/>
      <c r="G16" s="40"/>
      <c r="H16" s="59"/>
      <c r="I16" s="59"/>
      <c r="J16" s="55"/>
      <c r="Z16" s="52"/>
    </row>
    <row r="17" spans="1:28" ht="15.75">
      <c r="A17" s="9" t="s">
        <v>38</v>
      </c>
      <c r="B17" s="131">
        <v>0</v>
      </c>
      <c r="C17" s="10" t="s">
        <v>37</v>
      </c>
      <c r="D17" s="40"/>
      <c r="E17" s="40"/>
      <c r="F17" s="40"/>
      <c r="G17" s="40"/>
      <c r="H17" s="59"/>
      <c r="I17" s="59"/>
      <c r="J17" s="55"/>
      <c r="Z17" s="52"/>
    </row>
    <row r="18" spans="1:28" ht="15.75">
      <c r="A18" s="61" t="s">
        <v>39</v>
      </c>
      <c r="B18" s="132">
        <f>SUM(B10:B17)</f>
        <v>2150</v>
      </c>
      <c r="C18" s="40"/>
      <c r="D18" s="40"/>
      <c r="E18" s="40"/>
      <c r="F18" s="40"/>
      <c r="G18" s="40"/>
      <c r="H18" s="59"/>
      <c r="I18" s="59"/>
      <c r="J18" s="55"/>
      <c r="Z18" s="52"/>
    </row>
    <row r="19" spans="1:28" ht="15.75">
      <c r="A19" s="54"/>
      <c r="B19" s="40"/>
      <c r="C19" s="40"/>
      <c r="D19" s="40"/>
      <c r="E19" s="40"/>
      <c r="F19" s="40"/>
      <c r="G19" s="40"/>
      <c r="H19" s="59"/>
      <c r="I19" s="59"/>
      <c r="J19" s="55"/>
      <c r="Z19" s="52"/>
    </row>
    <row r="20" spans="1:28" ht="15.75">
      <c r="A20" s="141" t="s">
        <v>43</v>
      </c>
      <c r="B20" s="142"/>
      <c r="C20" s="142"/>
      <c r="D20" s="142"/>
      <c r="E20" s="142"/>
      <c r="F20" s="142"/>
      <c r="G20" s="142"/>
      <c r="H20" s="142"/>
      <c r="I20" s="142"/>
      <c r="J20" s="143"/>
      <c r="Z20" s="52"/>
    </row>
    <row r="21" spans="1:28" ht="15.75">
      <c r="A21" s="62" t="s">
        <v>42</v>
      </c>
      <c r="B21" s="134">
        <v>1000</v>
      </c>
      <c r="C21" s="40"/>
      <c r="D21" s="40"/>
      <c r="E21" s="40"/>
      <c r="F21" s="40"/>
      <c r="G21" s="40"/>
      <c r="H21" s="59"/>
      <c r="I21" s="59"/>
      <c r="J21" s="55"/>
      <c r="Z21" s="52"/>
    </row>
    <row r="22" spans="1:28" ht="15.75">
      <c r="A22" s="62" t="s">
        <v>44</v>
      </c>
      <c r="B22" s="135">
        <v>70</v>
      </c>
      <c r="C22" s="63" t="s">
        <v>50</v>
      </c>
      <c r="D22" s="40"/>
      <c r="E22" s="40"/>
      <c r="F22" s="40"/>
      <c r="G22" s="40"/>
      <c r="H22" s="59"/>
      <c r="I22" s="59"/>
      <c r="J22" s="55"/>
      <c r="Z22" s="52"/>
    </row>
    <row r="23" spans="1:28" ht="15.75">
      <c r="A23" s="62" t="s">
        <v>45</v>
      </c>
      <c r="B23" s="135">
        <v>30</v>
      </c>
      <c r="C23" s="63" t="s">
        <v>50</v>
      </c>
      <c r="D23" s="40"/>
      <c r="E23" s="40"/>
      <c r="F23" s="40"/>
      <c r="G23" s="40"/>
      <c r="H23" s="59"/>
      <c r="I23" s="59"/>
      <c r="J23" s="55"/>
      <c r="Z23" s="52"/>
    </row>
    <row r="24" spans="1:28" ht="15.75">
      <c r="A24" s="62" t="s">
        <v>46</v>
      </c>
      <c r="B24" s="134">
        <v>0</v>
      </c>
      <c r="C24" s="63" t="s">
        <v>50</v>
      </c>
      <c r="D24" s="40"/>
      <c r="E24" s="40"/>
      <c r="F24" s="40"/>
      <c r="G24" s="40"/>
      <c r="H24" s="40"/>
      <c r="I24" s="40"/>
      <c r="J24" s="55"/>
    </row>
    <row r="25" spans="1:28" ht="15.75">
      <c r="A25" s="62" t="s">
        <v>47</v>
      </c>
      <c r="B25" s="135">
        <v>0</v>
      </c>
      <c r="C25" s="63" t="s">
        <v>50</v>
      </c>
      <c r="D25" s="40"/>
      <c r="E25" s="40"/>
      <c r="F25" s="40"/>
      <c r="G25" s="40"/>
      <c r="H25" s="40"/>
      <c r="I25" s="40"/>
      <c r="J25" s="55"/>
    </row>
    <row r="26" spans="1:28" ht="15.75">
      <c r="A26" s="8" t="s">
        <v>48</v>
      </c>
      <c r="B26" s="129">
        <v>15</v>
      </c>
      <c r="C26" s="63" t="s">
        <v>50</v>
      </c>
      <c r="D26" s="40"/>
      <c r="E26" s="40"/>
      <c r="F26" s="40"/>
      <c r="G26" s="40"/>
      <c r="H26" s="40"/>
      <c r="I26" s="40"/>
      <c r="J26" s="55"/>
    </row>
    <row r="27" spans="1:28" ht="15.75">
      <c r="A27" s="8" t="s">
        <v>49</v>
      </c>
      <c r="B27" s="131">
        <v>0</v>
      </c>
      <c r="C27" s="63" t="s">
        <v>50</v>
      </c>
      <c r="D27" s="40"/>
      <c r="E27" s="40"/>
      <c r="F27" s="40"/>
      <c r="G27" s="40"/>
      <c r="H27" s="40"/>
      <c r="I27" s="40"/>
      <c r="J27" s="55"/>
    </row>
    <row r="28" spans="1:28" ht="15.75">
      <c r="A28" s="61" t="s">
        <v>43</v>
      </c>
      <c r="B28" s="132">
        <f>SUM(B21:B27)</f>
        <v>1115</v>
      </c>
      <c r="C28" s="63"/>
      <c r="D28" s="40"/>
      <c r="E28" s="40"/>
      <c r="F28" s="40"/>
      <c r="G28" s="40"/>
      <c r="H28" s="40"/>
      <c r="I28" s="40"/>
      <c r="J28" s="55"/>
    </row>
    <row r="29" spans="1:28" ht="15.75">
      <c r="A29" s="62"/>
      <c r="B29" s="65"/>
      <c r="C29" s="40"/>
      <c r="D29" s="40"/>
      <c r="E29" s="40"/>
      <c r="F29" s="40"/>
      <c r="G29" s="40"/>
      <c r="H29" s="40"/>
      <c r="I29" s="40"/>
      <c r="J29" s="55"/>
    </row>
    <row r="30" spans="1:28">
      <c r="A30" s="141" t="s">
        <v>51</v>
      </c>
      <c r="B30" s="142"/>
      <c r="C30" s="142"/>
      <c r="D30" s="142"/>
      <c r="E30" s="142"/>
      <c r="F30" s="142"/>
      <c r="G30" s="142"/>
      <c r="H30" s="142"/>
      <c r="I30" s="142"/>
      <c r="J30" s="143"/>
    </row>
    <row r="31" spans="1:28" ht="15.75">
      <c r="A31" s="62" t="s">
        <v>52</v>
      </c>
      <c r="B31" s="134">
        <v>20</v>
      </c>
      <c r="C31" s="63" t="s">
        <v>53</v>
      </c>
      <c r="D31" s="40"/>
      <c r="E31" s="40"/>
      <c r="F31" s="40"/>
      <c r="G31" s="40"/>
      <c r="H31" s="40"/>
      <c r="I31" s="40"/>
      <c r="J31" s="55"/>
      <c r="AB31" s="1" t="s">
        <v>0</v>
      </c>
    </row>
    <row r="32" spans="1:28" ht="15.75">
      <c r="A32" s="62" t="s">
        <v>57</v>
      </c>
      <c r="B32" s="134">
        <v>5.6</v>
      </c>
      <c r="C32" s="63" t="s">
        <v>53</v>
      </c>
      <c r="D32" s="40"/>
      <c r="E32" s="40"/>
      <c r="F32" s="40"/>
      <c r="G32" s="40"/>
      <c r="H32" s="40"/>
      <c r="I32" s="40"/>
      <c r="J32" s="55"/>
    </row>
    <row r="33" spans="1:10" ht="15.75">
      <c r="A33" s="8" t="s">
        <v>54</v>
      </c>
      <c r="B33" s="3"/>
      <c r="C33" s="10"/>
      <c r="D33" s="40"/>
      <c r="E33" s="40"/>
      <c r="F33" s="40"/>
      <c r="G33" s="40"/>
      <c r="H33" s="40"/>
      <c r="I33" s="40"/>
      <c r="J33" s="55"/>
    </row>
    <row r="34" spans="1:10" ht="15.75">
      <c r="A34" s="8" t="s">
        <v>55</v>
      </c>
      <c r="B34" s="131">
        <v>20</v>
      </c>
      <c r="C34" s="10"/>
      <c r="D34" s="40"/>
      <c r="E34" s="40"/>
      <c r="F34" s="40"/>
      <c r="G34" s="40"/>
      <c r="H34" s="40"/>
      <c r="I34" s="40"/>
      <c r="J34" s="55"/>
    </row>
    <row r="35" spans="1:10" ht="15.75">
      <c r="A35" s="61" t="s">
        <v>56</v>
      </c>
      <c r="B35" s="132">
        <f>SUM(B31:B34)</f>
        <v>45.6</v>
      </c>
      <c r="C35" s="40"/>
      <c r="D35" s="40"/>
      <c r="E35" s="40"/>
      <c r="F35" s="40"/>
      <c r="G35" s="40"/>
      <c r="H35" s="40"/>
      <c r="I35" s="40"/>
      <c r="J35" s="55"/>
    </row>
    <row r="36" spans="1:10" ht="16.5" thickBot="1">
      <c r="A36" s="66"/>
      <c r="B36" s="67"/>
      <c r="C36" s="46"/>
      <c r="D36" s="46"/>
      <c r="E36" s="46"/>
      <c r="F36" s="46"/>
      <c r="G36" s="46"/>
      <c r="H36" s="46"/>
      <c r="I36" s="46"/>
      <c r="J36" s="47"/>
    </row>
    <row r="37" spans="1:10" ht="19.5" thickBot="1">
      <c r="A37" s="49" t="s">
        <v>58</v>
      </c>
      <c r="B37" s="50"/>
      <c r="C37" s="50"/>
      <c r="D37" s="50"/>
      <c r="E37" s="50"/>
      <c r="F37" s="50"/>
      <c r="G37" s="50"/>
      <c r="H37" s="50"/>
      <c r="I37" s="50"/>
      <c r="J37" s="51"/>
    </row>
    <row r="38" spans="1:10">
      <c r="A38" s="141" t="s">
        <v>22</v>
      </c>
      <c r="B38" s="142"/>
      <c r="C38" s="142"/>
      <c r="D38" s="142"/>
      <c r="E38" s="142"/>
      <c r="F38" s="142"/>
      <c r="G38" s="142"/>
      <c r="H38" s="142"/>
      <c r="I38" s="142"/>
      <c r="J38" s="143"/>
    </row>
    <row r="39" spans="1:10" ht="15.75">
      <c r="A39" s="62" t="s">
        <v>59</v>
      </c>
      <c r="B39" s="4">
        <v>26</v>
      </c>
      <c r="C39" s="40" t="s">
        <v>60</v>
      </c>
      <c r="D39" s="40"/>
      <c r="E39" s="40"/>
      <c r="F39" s="40"/>
      <c r="G39" s="40"/>
      <c r="H39" s="40"/>
      <c r="I39" s="40"/>
      <c r="J39" s="55"/>
    </row>
    <row r="40" spans="1:10" ht="15.75">
      <c r="A40" s="62" t="s">
        <v>61</v>
      </c>
      <c r="B40" s="136">
        <f>(E42*260+F42*105)/365</f>
        <v>57.876712328767127</v>
      </c>
      <c r="C40" s="63" t="s">
        <v>66</v>
      </c>
      <c r="D40" s="40"/>
      <c r="E40" s="122" t="s">
        <v>62</v>
      </c>
      <c r="F40" s="122"/>
      <c r="G40" s="40"/>
      <c r="H40" s="40"/>
      <c r="I40" s="40"/>
      <c r="J40" s="55"/>
    </row>
    <row r="41" spans="1:10" ht="15.75">
      <c r="A41" s="62" t="s">
        <v>65</v>
      </c>
      <c r="B41" s="4">
        <v>3</v>
      </c>
      <c r="C41" s="40" t="s">
        <v>67</v>
      </c>
      <c r="D41" s="40"/>
      <c r="E41" s="139" t="s">
        <v>63</v>
      </c>
      <c r="F41" s="140" t="s">
        <v>64</v>
      </c>
      <c r="G41" s="40"/>
      <c r="H41" s="40"/>
      <c r="I41" s="40"/>
      <c r="J41" s="55"/>
    </row>
    <row r="42" spans="1:10" ht="15.75">
      <c r="A42" s="62" t="s">
        <v>68</v>
      </c>
      <c r="B42" s="5">
        <v>0.03</v>
      </c>
      <c r="C42" s="64"/>
      <c r="D42" s="40"/>
      <c r="E42" s="137">
        <v>55</v>
      </c>
      <c r="F42" s="134">
        <v>65</v>
      </c>
      <c r="G42" s="40"/>
      <c r="H42" s="40"/>
      <c r="I42" s="40"/>
      <c r="J42" s="55"/>
    </row>
    <row r="43" spans="1:10" ht="15.75">
      <c r="A43" s="62" t="s">
        <v>69</v>
      </c>
      <c r="B43" s="138">
        <v>30</v>
      </c>
      <c r="C43" s="63" t="s">
        <v>53</v>
      </c>
      <c r="D43" s="40"/>
      <c r="E43" s="40"/>
      <c r="F43" s="40"/>
      <c r="G43" s="40"/>
      <c r="H43" s="40"/>
      <c r="I43" s="40"/>
      <c r="J43" s="55"/>
    </row>
    <row r="44" spans="1:10">
      <c r="A44" s="62"/>
      <c r="B44" s="69"/>
      <c r="C44" s="40"/>
      <c r="D44" s="40"/>
      <c r="E44" s="40"/>
      <c r="F44" s="40"/>
      <c r="G44" s="40"/>
      <c r="H44" s="40"/>
      <c r="I44" s="40"/>
      <c r="J44" s="55"/>
    </row>
    <row r="45" spans="1:10">
      <c r="A45" s="141" t="s">
        <v>71</v>
      </c>
      <c r="B45" s="142"/>
      <c r="C45" s="142"/>
      <c r="D45" s="142"/>
      <c r="E45" s="142"/>
      <c r="F45" s="142"/>
      <c r="G45" s="142"/>
      <c r="H45" s="142"/>
      <c r="I45" s="142"/>
      <c r="J45" s="143"/>
    </row>
    <row r="46" spans="1:10" ht="15.75">
      <c r="A46" s="62" t="s">
        <v>72</v>
      </c>
      <c r="B46" s="4">
        <v>3</v>
      </c>
      <c r="C46" s="40" t="s">
        <v>73</v>
      </c>
      <c r="D46" s="40"/>
      <c r="E46" s="40"/>
      <c r="F46" s="40"/>
      <c r="G46" s="40"/>
      <c r="H46" s="40"/>
      <c r="I46" s="40"/>
      <c r="J46" s="55"/>
    </row>
    <row r="47" spans="1:10" ht="15.75">
      <c r="A47" s="62" t="s">
        <v>74</v>
      </c>
      <c r="B47" s="6">
        <v>0.25</v>
      </c>
      <c r="C47" s="40" t="s">
        <v>75</v>
      </c>
      <c r="D47" s="40"/>
      <c r="E47" s="40"/>
      <c r="F47" s="40"/>
      <c r="G47" s="40"/>
      <c r="H47" s="40"/>
      <c r="I47" s="40"/>
      <c r="J47" s="55"/>
    </row>
    <row r="48" spans="1:10" ht="16.5" thickBot="1">
      <c r="A48" s="45"/>
      <c r="B48" s="70"/>
      <c r="C48" s="46"/>
      <c r="D48" s="46"/>
      <c r="E48" s="46"/>
      <c r="F48" s="46"/>
      <c r="G48" s="46"/>
      <c r="H48" s="46"/>
      <c r="I48" s="46"/>
      <c r="J48" s="47"/>
    </row>
    <row r="49" spans="1:26" ht="19.5" thickBot="1">
      <c r="A49" s="49" t="s">
        <v>76</v>
      </c>
      <c r="B49" s="50"/>
      <c r="C49" s="50"/>
      <c r="D49" s="50"/>
      <c r="E49" s="50"/>
      <c r="F49" s="50"/>
      <c r="G49" s="50"/>
      <c r="H49" s="50"/>
      <c r="I49" s="50"/>
      <c r="J49" s="51"/>
    </row>
    <row r="50" spans="1:26" ht="15.75" thickBot="1">
      <c r="A50" s="141" t="s">
        <v>77</v>
      </c>
      <c r="B50" s="142"/>
      <c r="C50" s="142"/>
      <c r="D50" s="142"/>
      <c r="E50" s="142"/>
      <c r="F50" s="142"/>
      <c r="G50" s="142"/>
      <c r="H50" s="142"/>
      <c r="I50" s="142"/>
      <c r="J50" s="143"/>
    </row>
    <row r="51" spans="1:26" ht="15.75">
      <c r="A51" s="71" t="s">
        <v>81</v>
      </c>
      <c r="B51" s="7">
        <v>0.5</v>
      </c>
      <c r="C51" s="72" t="s">
        <v>80</v>
      </c>
      <c r="D51" s="72"/>
      <c r="E51" s="72"/>
      <c r="F51" s="72"/>
      <c r="G51" s="72"/>
      <c r="H51" s="72"/>
      <c r="I51" s="72"/>
      <c r="J51" s="73"/>
    </row>
    <row r="52" spans="1:26" ht="15.75">
      <c r="A52" s="74" t="s">
        <v>78</v>
      </c>
      <c r="B52" s="2">
        <v>1</v>
      </c>
      <c r="C52" s="40" t="s">
        <v>79</v>
      </c>
      <c r="D52" s="40"/>
      <c r="E52" s="40"/>
      <c r="F52" s="40"/>
      <c r="G52" s="40"/>
      <c r="H52" s="40"/>
      <c r="I52" s="40"/>
      <c r="J52" s="55"/>
    </row>
    <row r="53" spans="1:26" ht="15.75" thickBot="1">
      <c r="A53" s="75" t="s">
        <v>82</v>
      </c>
      <c r="B53" s="76">
        <f>B52+B51*($B$39/$B$41)</f>
        <v>5.333333333333333</v>
      </c>
      <c r="C53" s="46" t="s">
        <v>79</v>
      </c>
      <c r="D53" s="46"/>
      <c r="E53" s="46"/>
      <c r="F53" s="46"/>
      <c r="G53" s="46"/>
      <c r="H53" s="46"/>
      <c r="I53" s="46"/>
      <c r="J53" s="47"/>
    </row>
    <row r="54" spans="1:26" ht="15.75">
      <c r="B54" s="77"/>
    </row>
    <row r="55" spans="1:26" hidden="1">
      <c r="C55" s="118" t="s">
        <v>95</v>
      </c>
      <c r="D55" s="119"/>
      <c r="E55" s="119"/>
      <c r="F55" s="119"/>
      <c r="G55" s="119"/>
      <c r="H55" s="119"/>
      <c r="I55" s="119"/>
      <c r="J55" s="119"/>
      <c r="K55" s="119"/>
      <c r="L55" s="119"/>
      <c r="M55" s="119"/>
      <c r="N55" s="120"/>
      <c r="O55" s="116" t="s">
        <v>96</v>
      </c>
      <c r="P55" s="116"/>
      <c r="Q55" s="116"/>
      <c r="R55" s="116"/>
      <c r="S55" s="116"/>
      <c r="T55" s="116"/>
      <c r="U55" s="116"/>
      <c r="V55" s="116"/>
      <c r="W55" s="116"/>
      <c r="X55" s="116"/>
      <c r="Y55" s="116"/>
      <c r="Z55" s="117"/>
    </row>
    <row r="56" spans="1:26" s="83" customFormat="1" ht="15.75" hidden="1">
      <c r="A56" s="78" t="s">
        <v>83</v>
      </c>
      <c r="B56" s="78" t="s">
        <v>86</v>
      </c>
      <c r="C56" s="79">
        <v>1</v>
      </c>
      <c r="D56" s="80">
        <v>2</v>
      </c>
      <c r="E56" s="80">
        <v>3</v>
      </c>
      <c r="F56" s="80">
        <v>4</v>
      </c>
      <c r="G56" s="80">
        <v>5</v>
      </c>
      <c r="H56" s="81">
        <v>6</v>
      </c>
      <c r="I56" s="80">
        <v>7</v>
      </c>
      <c r="J56" s="80">
        <v>8</v>
      </c>
      <c r="K56" s="80">
        <v>9</v>
      </c>
      <c r="L56" s="82">
        <v>10</v>
      </c>
      <c r="M56" s="82">
        <v>11</v>
      </c>
      <c r="N56" s="82">
        <v>12</v>
      </c>
      <c r="O56" s="82">
        <v>13</v>
      </c>
      <c r="P56" s="82">
        <v>14</v>
      </c>
      <c r="Q56" s="82">
        <v>15</v>
      </c>
      <c r="R56" s="82">
        <v>16</v>
      </c>
      <c r="S56" s="82">
        <v>17</v>
      </c>
      <c r="T56" s="82">
        <v>18</v>
      </c>
      <c r="U56" s="82">
        <v>19</v>
      </c>
      <c r="V56" s="82">
        <v>20</v>
      </c>
      <c r="W56" s="80">
        <v>21</v>
      </c>
      <c r="X56" s="80">
        <v>22</v>
      </c>
      <c r="Y56" s="80">
        <v>23</v>
      </c>
      <c r="Z56" s="81">
        <v>24</v>
      </c>
    </row>
    <row r="57" spans="1:26" ht="15.75" hidden="1">
      <c r="A57" s="52" t="s">
        <v>84</v>
      </c>
      <c r="B57" s="84"/>
      <c r="C57" s="85">
        <f>1-B47</f>
        <v>0.75</v>
      </c>
      <c r="D57" s="86">
        <f>IF(D56&lt;$B$46,C57+$B$47/(($B$46-1)),1)</f>
        <v>0.875</v>
      </c>
      <c r="E57" s="86">
        <f t="shared" ref="E57:J57" si="0">IF(E56&lt;$B$46,D57+$B$47/(($B$46-1)),1)</f>
        <v>1</v>
      </c>
      <c r="F57" s="86">
        <f t="shared" si="0"/>
        <v>1</v>
      </c>
      <c r="G57" s="86">
        <f t="shared" si="0"/>
        <v>1</v>
      </c>
      <c r="H57" s="87">
        <f t="shared" si="0"/>
        <v>1</v>
      </c>
      <c r="I57" s="86">
        <f t="shared" si="0"/>
        <v>1</v>
      </c>
      <c r="J57" s="86">
        <f t="shared" si="0"/>
        <v>1</v>
      </c>
      <c r="K57" s="86">
        <f t="shared" ref="K57" si="1">IF(K56&lt;$B$46,J57+$B$47/(($B$46-1)),1)</f>
        <v>1</v>
      </c>
      <c r="L57" s="86">
        <f t="shared" ref="L57" si="2">IF(L56&lt;$B$46,K57+$B$47/(($B$46-1)),1)</f>
        <v>1</v>
      </c>
      <c r="M57" s="86">
        <f t="shared" ref="M57" si="3">IF(M56&lt;$B$46,L57+$B$47/(($B$46-1)),1)</f>
        <v>1</v>
      </c>
      <c r="N57" s="86">
        <f>IF(N56&lt;$B$46,M57+$B$47/(($B$46-1)),1)</f>
        <v>1</v>
      </c>
      <c r="O57" s="86">
        <f t="shared" ref="O57:P57" si="4">IF(O56&lt;$B$46,N57+$B$47/(($B$46-1)),1)</f>
        <v>1</v>
      </c>
      <c r="P57" s="86">
        <f t="shared" si="4"/>
        <v>1</v>
      </c>
      <c r="Q57" s="86">
        <f t="shared" ref="Q57" si="5">IF(Q56&lt;$B$46,P57+$B$47/(($B$46-1)),1)</f>
        <v>1</v>
      </c>
      <c r="R57" s="86">
        <f t="shared" ref="R57" si="6">IF(R56&lt;$B$46,Q57+$B$47/(($B$46-1)),1)</f>
        <v>1</v>
      </c>
      <c r="S57" s="86">
        <f>IF(S56&lt;$B$46,R57+$B$47/(($B$46-1)),1)</f>
        <v>1</v>
      </c>
      <c r="T57" s="86">
        <f t="shared" ref="T57" si="7">IF(T56&lt;$B$46,S57+$B$47/(($B$46-1)),1)</f>
        <v>1</v>
      </c>
      <c r="U57" s="86">
        <f t="shared" ref="U57:V57" si="8">IF(U56&lt;$B$46,T57+$B$47/(($B$46-1)),1)</f>
        <v>1</v>
      </c>
      <c r="V57" s="86">
        <f t="shared" si="8"/>
        <v>1</v>
      </c>
      <c r="W57" s="86">
        <f t="shared" ref="W57" si="9">IF(W56&lt;$B$46,V57+$B$47/(($B$46-1)),1)</f>
        <v>1</v>
      </c>
      <c r="X57" s="86">
        <f t="shared" ref="X57" si="10">IF(X56&lt;$B$46,W57+$B$47/(($B$46-1)),1)</f>
        <v>1</v>
      </c>
      <c r="Y57" s="86">
        <f t="shared" ref="Y57" si="11">IF(Y56&lt;$B$46,X57+$B$47/(($B$46-1)),1)</f>
        <v>1</v>
      </c>
      <c r="Z57" s="87">
        <f t="shared" ref="Z57" si="12">IF(Z56&lt;$B$46,Y57+$B$47/(($B$46-1)),1)</f>
        <v>1</v>
      </c>
    </row>
    <row r="58" spans="1:26" hidden="1">
      <c r="C58" s="88"/>
      <c r="D58" s="89"/>
      <c r="E58" s="89"/>
      <c r="F58" s="89"/>
      <c r="G58" s="89"/>
      <c r="H58" s="90"/>
      <c r="I58" s="89"/>
      <c r="J58" s="89"/>
      <c r="K58" s="89"/>
      <c r="L58" s="89"/>
      <c r="M58" s="89"/>
      <c r="N58" s="89"/>
      <c r="O58" s="89"/>
      <c r="P58" s="89"/>
      <c r="Q58" s="89"/>
      <c r="R58" s="89"/>
      <c r="S58" s="89"/>
      <c r="T58" s="89"/>
      <c r="U58" s="89"/>
      <c r="V58" s="89"/>
      <c r="W58" s="89"/>
      <c r="X58" s="89"/>
      <c r="Y58" s="89"/>
      <c r="Z58" s="90"/>
    </row>
    <row r="59" spans="1:26" ht="15.75" hidden="1">
      <c r="A59" s="52" t="s">
        <v>85</v>
      </c>
      <c r="B59" s="144">
        <f>-B18</f>
        <v>-2150</v>
      </c>
      <c r="C59" s="145">
        <f>30*$B$40*C$57</f>
        <v>1302.2260273972604</v>
      </c>
      <c r="D59" s="146">
        <f>30*$B$40*D$57</f>
        <v>1519.2636986301372</v>
      </c>
      <c r="E59" s="146">
        <f>30*$B$40*E$57</f>
        <v>1736.3013698630139</v>
      </c>
      <c r="F59" s="146">
        <f>30*$B$40*F$57</f>
        <v>1736.3013698630139</v>
      </c>
      <c r="G59" s="146">
        <f>30*$B$40*G$57</f>
        <v>1736.3013698630139</v>
      </c>
      <c r="H59" s="147">
        <f>30*$B$40*H$57</f>
        <v>1736.3013698630139</v>
      </c>
      <c r="I59" s="146">
        <f>30*$B$40*I$57</f>
        <v>1736.3013698630139</v>
      </c>
      <c r="J59" s="146">
        <f>30*$B$40*J$57</f>
        <v>1736.3013698630139</v>
      </c>
      <c r="K59" s="146">
        <f>30*$B$40*K$57</f>
        <v>1736.3013698630139</v>
      </c>
      <c r="L59" s="146">
        <f>30*$B$40*L$57</f>
        <v>1736.3013698630139</v>
      </c>
      <c r="M59" s="146">
        <f>30*$B$40*M$57</f>
        <v>1736.3013698630139</v>
      </c>
      <c r="N59" s="146">
        <f>30*$B$40*N$57</f>
        <v>1736.3013698630139</v>
      </c>
      <c r="O59" s="146">
        <f>30*$B$40*O$57</f>
        <v>1736.3013698630139</v>
      </c>
      <c r="P59" s="146">
        <f>30*$B$40*P$57</f>
        <v>1736.3013698630139</v>
      </c>
      <c r="Q59" s="146">
        <f>30*$B$40*Q$57</f>
        <v>1736.3013698630139</v>
      </c>
      <c r="R59" s="146">
        <f>30*$B$40*R$57</f>
        <v>1736.3013698630139</v>
      </c>
      <c r="S59" s="146">
        <f>30*$B$40*S$57</f>
        <v>1736.3013698630139</v>
      </c>
      <c r="T59" s="146">
        <f>30*$B$40*T$57</f>
        <v>1736.3013698630139</v>
      </c>
      <c r="U59" s="146">
        <f>30*$B$40*U$57</f>
        <v>1736.3013698630139</v>
      </c>
      <c r="V59" s="146">
        <f>30*$B$40*V$57</f>
        <v>1736.3013698630139</v>
      </c>
      <c r="W59" s="146">
        <f>30*$B$40*W$57</f>
        <v>1736.3013698630139</v>
      </c>
      <c r="X59" s="146">
        <f>30*$B$40*X$57</f>
        <v>1736.3013698630139</v>
      </c>
      <c r="Y59" s="146">
        <f>30*$B$40*Y$57</f>
        <v>1736.3013698630139</v>
      </c>
      <c r="Z59" s="147">
        <f>30*$B$40*Z$57</f>
        <v>1736.3013698630139</v>
      </c>
    </row>
    <row r="60" spans="1:26" hidden="1">
      <c r="A60" s="1" t="s">
        <v>52</v>
      </c>
      <c r="B60" s="148"/>
      <c r="C60" s="149">
        <f>$B$43*$B$39/$B$41</f>
        <v>260</v>
      </c>
      <c r="D60" s="150">
        <f>C60</f>
        <v>260</v>
      </c>
      <c r="E60" s="150">
        <f t="shared" ref="E60:Z60" si="13">D60</f>
        <v>260</v>
      </c>
      <c r="F60" s="150">
        <f t="shared" si="13"/>
        <v>260</v>
      </c>
      <c r="G60" s="150">
        <f t="shared" si="13"/>
        <v>260</v>
      </c>
      <c r="H60" s="151">
        <f t="shared" si="13"/>
        <v>260</v>
      </c>
      <c r="I60" s="150">
        <f t="shared" si="13"/>
        <v>260</v>
      </c>
      <c r="J60" s="150">
        <f t="shared" si="13"/>
        <v>260</v>
      </c>
      <c r="K60" s="150">
        <f t="shared" si="13"/>
        <v>260</v>
      </c>
      <c r="L60" s="150">
        <f t="shared" si="13"/>
        <v>260</v>
      </c>
      <c r="M60" s="150">
        <f t="shared" si="13"/>
        <v>260</v>
      </c>
      <c r="N60" s="150">
        <f>M60</f>
        <v>260</v>
      </c>
      <c r="O60" s="150">
        <f t="shared" si="13"/>
        <v>260</v>
      </c>
      <c r="P60" s="150">
        <f t="shared" si="13"/>
        <v>260</v>
      </c>
      <c r="Q60" s="150">
        <f t="shared" si="13"/>
        <v>260</v>
      </c>
      <c r="R60" s="150">
        <f t="shared" si="13"/>
        <v>260</v>
      </c>
      <c r="S60" s="150">
        <f>R60</f>
        <v>260</v>
      </c>
      <c r="T60" s="150">
        <f t="shared" si="13"/>
        <v>260</v>
      </c>
      <c r="U60" s="150">
        <f t="shared" si="13"/>
        <v>260</v>
      </c>
      <c r="V60" s="150">
        <f t="shared" si="13"/>
        <v>260</v>
      </c>
      <c r="W60" s="150">
        <f t="shared" si="13"/>
        <v>260</v>
      </c>
      <c r="X60" s="150">
        <f t="shared" si="13"/>
        <v>260</v>
      </c>
      <c r="Y60" s="150">
        <f t="shared" si="13"/>
        <v>260</v>
      </c>
      <c r="Z60" s="151">
        <f t="shared" si="13"/>
        <v>260</v>
      </c>
    </row>
    <row r="61" spans="1:26" hidden="1">
      <c r="A61" s="1" t="s">
        <v>87</v>
      </c>
      <c r="B61" s="148"/>
      <c r="C61" s="149">
        <f>-(30-$B$39)/30*C59</f>
        <v>-173.63013698630138</v>
      </c>
      <c r="D61" s="150">
        <f t="shared" ref="D61:Z61" si="14">-(30-$B$39)/30*D59</f>
        <v>-202.56849315068496</v>
      </c>
      <c r="E61" s="150">
        <f t="shared" si="14"/>
        <v>-231.50684931506851</v>
      </c>
      <c r="F61" s="150">
        <f t="shared" si="14"/>
        <v>-231.50684931506851</v>
      </c>
      <c r="G61" s="150">
        <f t="shared" si="14"/>
        <v>-231.50684931506851</v>
      </c>
      <c r="H61" s="151">
        <f t="shared" si="14"/>
        <v>-231.50684931506851</v>
      </c>
      <c r="I61" s="150">
        <f t="shared" si="14"/>
        <v>-231.50684931506851</v>
      </c>
      <c r="J61" s="150">
        <f t="shared" si="14"/>
        <v>-231.50684931506851</v>
      </c>
      <c r="K61" s="150">
        <f t="shared" si="14"/>
        <v>-231.50684931506851</v>
      </c>
      <c r="L61" s="150">
        <f t="shared" si="14"/>
        <v>-231.50684931506851</v>
      </c>
      <c r="M61" s="150">
        <f t="shared" si="14"/>
        <v>-231.50684931506851</v>
      </c>
      <c r="N61" s="150">
        <f t="shared" si="14"/>
        <v>-231.50684931506851</v>
      </c>
      <c r="O61" s="150">
        <f t="shared" si="14"/>
        <v>-231.50684931506851</v>
      </c>
      <c r="P61" s="150">
        <f t="shared" si="14"/>
        <v>-231.50684931506851</v>
      </c>
      <c r="Q61" s="150">
        <f t="shared" si="14"/>
        <v>-231.50684931506851</v>
      </c>
      <c r="R61" s="150">
        <f t="shared" si="14"/>
        <v>-231.50684931506851</v>
      </c>
      <c r="S61" s="150">
        <f t="shared" si="14"/>
        <v>-231.50684931506851</v>
      </c>
      <c r="T61" s="150">
        <f t="shared" si="14"/>
        <v>-231.50684931506851</v>
      </c>
      <c r="U61" s="150">
        <f t="shared" si="14"/>
        <v>-231.50684931506851</v>
      </c>
      <c r="V61" s="150">
        <f t="shared" si="14"/>
        <v>-231.50684931506851</v>
      </c>
      <c r="W61" s="150">
        <f t="shared" si="14"/>
        <v>-231.50684931506851</v>
      </c>
      <c r="X61" s="150">
        <f t="shared" si="14"/>
        <v>-231.50684931506851</v>
      </c>
      <c r="Y61" s="150">
        <f t="shared" si="14"/>
        <v>-231.50684931506851</v>
      </c>
      <c r="Z61" s="151">
        <f t="shared" si="14"/>
        <v>-231.50684931506851</v>
      </c>
    </row>
    <row r="62" spans="1:26" hidden="1">
      <c r="A62" s="1" t="str">
        <f>"Commissione Airbnb ("&amp;ROUND(B42*100,1)&amp;"%)"</f>
        <v>Commissione Airbnb (3%)</v>
      </c>
      <c r="B62" s="148"/>
      <c r="C62" s="152">
        <f>-C59*$B$42</f>
        <v>-39.06678082191781</v>
      </c>
      <c r="D62" s="153">
        <f t="shared" ref="D62:Z62" si="15">-D59*$B$42</f>
        <v>-45.577910958904113</v>
      </c>
      <c r="E62" s="153">
        <f t="shared" si="15"/>
        <v>-52.089041095890416</v>
      </c>
      <c r="F62" s="153">
        <f t="shared" si="15"/>
        <v>-52.089041095890416</v>
      </c>
      <c r="G62" s="153">
        <f t="shared" si="15"/>
        <v>-52.089041095890416</v>
      </c>
      <c r="H62" s="154">
        <f t="shared" si="15"/>
        <v>-52.089041095890416</v>
      </c>
      <c r="I62" s="153">
        <f t="shared" si="15"/>
        <v>-52.089041095890416</v>
      </c>
      <c r="J62" s="153">
        <f t="shared" si="15"/>
        <v>-52.089041095890416</v>
      </c>
      <c r="K62" s="153">
        <f t="shared" si="15"/>
        <v>-52.089041095890416</v>
      </c>
      <c r="L62" s="150">
        <f t="shared" si="15"/>
        <v>-52.089041095890416</v>
      </c>
      <c r="M62" s="150">
        <f t="shared" si="15"/>
        <v>-52.089041095890416</v>
      </c>
      <c r="N62" s="150">
        <f t="shared" si="15"/>
        <v>-52.089041095890416</v>
      </c>
      <c r="O62" s="150">
        <f t="shared" si="15"/>
        <v>-52.089041095890416</v>
      </c>
      <c r="P62" s="150">
        <f t="shared" si="15"/>
        <v>-52.089041095890416</v>
      </c>
      <c r="Q62" s="150">
        <f t="shared" si="15"/>
        <v>-52.089041095890416</v>
      </c>
      <c r="R62" s="150">
        <f t="shared" si="15"/>
        <v>-52.089041095890416</v>
      </c>
      <c r="S62" s="150">
        <f t="shared" si="15"/>
        <v>-52.089041095890416</v>
      </c>
      <c r="T62" s="150">
        <f t="shared" si="15"/>
        <v>-52.089041095890416</v>
      </c>
      <c r="U62" s="150">
        <f t="shared" si="15"/>
        <v>-52.089041095890416</v>
      </c>
      <c r="V62" s="150">
        <f t="shared" si="15"/>
        <v>-52.089041095890416</v>
      </c>
      <c r="W62" s="153">
        <f t="shared" si="15"/>
        <v>-52.089041095890416</v>
      </c>
      <c r="X62" s="153">
        <f t="shared" si="15"/>
        <v>-52.089041095890416</v>
      </c>
      <c r="Y62" s="153">
        <f t="shared" si="15"/>
        <v>-52.089041095890416</v>
      </c>
      <c r="Z62" s="154">
        <f t="shared" si="15"/>
        <v>-52.089041095890416</v>
      </c>
    </row>
    <row r="63" spans="1:26" ht="15.75" hidden="1">
      <c r="A63" s="91" t="s">
        <v>88</v>
      </c>
      <c r="B63" s="148"/>
      <c r="C63" s="149">
        <f>SUM(C59:C62)</f>
        <v>1349.5291095890414</v>
      </c>
      <c r="D63" s="150">
        <f t="shared" ref="D63:Z63" si="16">SUM(D59:D62)</f>
        <v>1531.1172945205483</v>
      </c>
      <c r="E63" s="150">
        <f t="shared" si="16"/>
        <v>1712.705479452055</v>
      </c>
      <c r="F63" s="150">
        <f t="shared" si="16"/>
        <v>1712.705479452055</v>
      </c>
      <c r="G63" s="150">
        <f t="shared" si="16"/>
        <v>1712.705479452055</v>
      </c>
      <c r="H63" s="151">
        <f t="shared" si="16"/>
        <v>1712.705479452055</v>
      </c>
      <c r="I63" s="150">
        <f t="shared" si="16"/>
        <v>1712.705479452055</v>
      </c>
      <c r="J63" s="150">
        <f t="shared" si="16"/>
        <v>1712.705479452055</v>
      </c>
      <c r="K63" s="150">
        <f t="shared" si="16"/>
        <v>1712.705479452055</v>
      </c>
      <c r="L63" s="150">
        <f t="shared" si="16"/>
        <v>1712.705479452055</v>
      </c>
      <c r="M63" s="150">
        <f t="shared" si="16"/>
        <v>1712.705479452055</v>
      </c>
      <c r="N63" s="150">
        <f t="shared" si="16"/>
        <v>1712.705479452055</v>
      </c>
      <c r="O63" s="150">
        <f t="shared" si="16"/>
        <v>1712.705479452055</v>
      </c>
      <c r="P63" s="150">
        <f t="shared" si="16"/>
        <v>1712.705479452055</v>
      </c>
      <c r="Q63" s="150">
        <f t="shared" si="16"/>
        <v>1712.705479452055</v>
      </c>
      <c r="R63" s="150">
        <f t="shared" si="16"/>
        <v>1712.705479452055</v>
      </c>
      <c r="S63" s="150">
        <f t="shared" si="16"/>
        <v>1712.705479452055</v>
      </c>
      <c r="T63" s="150">
        <f t="shared" si="16"/>
        <v>1712.705479452055</v>
      </c>
      <c r="U63" s="150">
        <f t="shared" si="16"/>
        <v>1712.705479452055</v>
      </c>
      <c r="V63" s="150">
        <f t="shared" si="16"/>
        <v>1712.705479452055</v>
      </c>
      <c r="W63" s="150">
        <f t="shared" si="16"/>
        <v>1712.705479452055</v>
      </c>
      <c r="X63" s="150">
        <f t="shared" si="16"/>
        <v>1712.705479452055</v>
      </c>
      <c r="Y63" s="150">
        <f t="shared" si="16"/>
        <v>1712.705479452055</v>
      </c>
      <c r="Z63" s="151">
        <f t="shared" si="16"/>
        <v>1712.705479452055</v>
      </c>
    </row>
    <row r="64" spans="1:26" hidden="1">
      <c r="C64" s="88"/>
      <c r="D64" s="89"/>
      <c r="E64" s="89"/>
      <c r="F64" s="89"/>
      <c r="G64" s="89"/>
      <c r="H64" s="90"/>
      <c r="I64" s="89"/>
      <c r="J64" s="89"/>
      <c r="K64" s="89"/>
      <c r="L64" s="89"/>
      <c r="M64" s="89"/>
      <c r="N64" s="89"/>
      <c r="O64" s="89"/>
      <c r="P64" s="89"/>
      <c r="Q64" s="89"/>
      <c r="R64" s="89"/>
      <c r="S64" s="89"/>
      <c r="T64" s="89"/>
      <c r="U64" s="89"/>
      <c r="V64" s="89"/>
      <c r="W64" s="89"/>
      <c r="X64" s="89"/>
      <c r="Y64" s="89"/>
      <c r="Z64" s="90"/>
    </row>
    <row r="65" spans="1:26" hidden="1">
      <c r="A65" s="92" t="s">
        <v>89</v>
      </c>
      <c r="C65" s="88"/>
      <c r="D65" s="89"/>
      <c r="E65" s="89"/>
      <c r="F65" s="89"/>
      <c r="G65" s="89"/>
      <c r="H65" s="90"/>
      <c r="I65" s="89"/>
      <c r="J65" s="89"/>
      <c r="K65" s="89"/>
      <c r="L65" s="89"/>
      <c r="M65" s="89"/>
      <c r="N65" s="89"/>
      <c r="O65" s="89"/>
      <c r="P65" s="89"/>
      <c r="Q65" s="89"/>
      <c r="R65" s="89"/>
      <c r="S65" s="89"/>
      <c r="T65" s="89"/>
      <c r="U65" s="89"/>
      <c r="V65" s="89"/>
      <c r="W65" s="89"/>
      <c r="X65" s="89"/>
      <c r="Y65" s="89"/>
      <c r="Z65" s="90"/>
    </row>
    <row r="66" spans="1:26" hidden="1">
      <c r="A66" s="1" t="s">
        <v>90</v>
      </c>
      <c r="C66" s="149">
        <f>-B21</f>
        <v>-1000</v>
      </c>
      <c r="D66" s="150">
        <f>C66</f>
        <v>-1000</v>
      </c>
      <c r="E66" s="150">
        <f t="shared" ref="E66:Z66" si="17">D66</f>
        <v>-1000</v>
      </c>
      <c r="F66" s="150">
        <f t="shared" si="17"/>
        <v>-1000</v>
      </c>
      <c r="G66" s="150">
        <f t="shared" si="17"/>
        <v>-1000</v>
      </c>
      <c r="H66" s="151">
        <f t="shared" si="17"/>
        <v>-1000</v>
      </c>
      <c r="I66" s="150">
        <f t="shared" si="17"/>
        <v>-1000</v>
      </c>
      <c r="J66" s="150">
        <f t="shared" si="17"/>
        <v>-1000</v>
      </c>
      <c r="K66" s="150">
        <f t="shared" si="17"/>
        <v>-1000</v>
      </c>
      <c r="L66" s="150">
        <f t="shared" si="17"/>
        <v>-1000</v>
      </c>
      <c r="M66" s="150">
        <f t="shared" si="17"/>
        <v>-1000</v>
      </c>
      <c r="N66" s="150">
        <f t="shared" ref="N66:N74" si="18">M66</f>
        <v>-1000</v>
      </c>
      <c r="O66" s="150">
        <f t="shared" si="17"/>
        <v>-1000</v>
      </c>
      <c r="P66" s="150">
        <f t="shared" si="17"/>
        <v>-1000</v>
      </c>
      <c r="Q66" s="150">
        <f t="shared" si="17"/>
        <v>-1000</v>
      </c>
      <c r="R66" s="150">
        <f t="shared" si="17"/>
        <v>-1000</v>
      </c>
      <c r="S66" s="150">
        <f>R66</f>
        <v>-1000</v>
      </c>
      <c r="T66" s="150">
        <f t="shared" si="17"/>
        <v>-1000</v>
      </c>
      <c r="U66" s="150">
        <f t="shared" si="17"/>
        <v>-1000</v>
      </c>
      <c r="V66" s="150">
        <f t="shared" si="17"/>
        <v>-1000</v>
      </c>
      <c r="W66" s="150">
        <f t="shared" si="17"/>
        <v>-1000</v>
      </c>
      <c r="X66" s="150">
        <f t="shared" si="17"/>
        <v>-1000</v>
      </c>
      <c r="Y66" s="150">
        <f t="shared" si="17"/>
        <v>-1000</v>
      </c>
      <c r="Z66" s="151">
        <f t="shared" si="17"/>
        <v>-1000</v>
      </c>
    </row>
    <row r="67" spans="1:26" hidden="1">
      <c r="A67" s="1" t="s">
        <v>44</v>
      </c>
      <c r="C67" s="149">
        <f>-B22</f>
        <v>-70</v>
      </c>
      <c r="D67" s="150">
        <f>C67</f>
        <v>-70</v>
      </c>
      <c r="E67" s="150">
        <f t="shared" ref="E67:Z67" si="19">D67</f>
        <v>-70</v>
      </c>
      <c r="F67" s="150">
        <f t="shared" si="19"/>
        <v>-70</v>
      </c>
      <c r="G67" s="150">
        <f t="shared" si="19"/>
        <v>-70</v>
      </c>
      <c r="H67" s="151">
        <f t="shared" si="19"/>
        <v>-70</v>
      </c>
      <c r="I67" s="150">
        <f t="shared" si="19"/>
        <v>-70</v>
      </c>
      <c r="J67" s="150">
        <f t="shared" si="19"/>
        <v>-70</v>
      </c>
      <c r="K67" s="150">
        <f t="shared" si="19"/>
        <v>-70</v>
      </c>
      <c r="L67" s="150">
        <f t="shared" si="19"/>
        <v>-70</v>
      </c>
      <c r="M67" s="150">
        <f t="shared" si="19"/>
        <v>-70</v>
      </c>
      <c r="N67" s="150">
        <f t="shared" si="18"/>
        <v>-70</v>
      </c>
      <c r="O67" s="150">
        <f t="shared" si="19"/>
        <v>-70</v>
      </c>
      <c r="P67" s="150">
        <f t="shared" si="19"/>
        <v>-70</v>
      </c>
      <c r="Q67" s="150">
        <f t="shared" si="19"/>
        <v>-70</v>
      </c>
      <c r="R67" s="150">
        <f t="shared" si="19"/>
        <v>-70</v>
      </c>
      <c r="S67" s="150">
        <f>R67</f>
        <v>-70</v>
      </c>
      <c r="T67" s="150">
        <f t="shared" si="19"/>
        <v>-70</v>
      </c>
      <c r="U67" s="150">
        <f t="shared" si="19"/>
        <v>-70</v>
      </c>
      <c r="V67" s="150">
        <f t="shared" si="19"/>
        <v>-70</v>
      </c>
      <c r="W67" s="150">
        <f t="shared" si="19"/>
        <v>-70</v>
      </c>
      <c r="X67" s="150">
        <f t="shared" si="19"/>
        <v>-70</v>
      </c>
      <c r="Y67" s="150">
        <f t="shared" si="19"/>
        <v>-70</v>
      </c>
      <c r="Z67" s="151">
        <f t="shared" si="19"/>
        <v>-70</v>
      </c>
    </row>
    <row r="68" spans="1:26" hidden="1">
      <c r="A68" s="1" t="s">
        <v>91</v>
      </c>
      <c r="C68" s="149">
        <f>-B23</f>
        <v>-30</v>
      </c>
      <c r="D68" s="150">
        <f t="shared" ref="D68:D73" si="20">C68</f>
        <v>-30</v>
      </c>
      <c r="E68" s="150">
        <f t="shared" ref="E68:Z68" si="21">D68</f>
        <v>-30</v>
      </c>
      <c r="F68" s="150">
        <f t="shared" si="21"/>
        <v>-30</v>
      </c>
      <c r="G68" s="150">
        <f t="shared" si="21"/>
        <v>-30</v>
      </c>
      <c r="H68" s="151">
        <f t="shared" si="21"/>
        <v>-30</v>
      </c>
      <c r="I68" s="150">
        <f t="shared" si="21"/>
        <v>-30</v>
      </c>
      <c r="J68" s="150">
        <f t="shared" si="21"/>
        <v>-30</v>
      </c>
      <c r="K68" s="150">
        <f t="shared" si="21"/>
        <v>-30</v>
      </c>
      <c r="L68" s="150">
        <f t="shared" si="21"/>
        <v>-30</v>
      </c>
      <c r="M68" s="150">
        <f t="shared" si="21"/>
        <v>-30</v>
      </c>
      <c r="N68" s="150">
        <f t="shared" si="18"/>
        <v>-30</v>
      </c>
      <c r="O68" s="150">
        <f t="shared" si="21"/>
        <v>-30</v>
      </c>
      <c r="P68" s="150">
        <f t="shared" si="21"/>
        <v>-30</v>
      </c>
      <c r="Q68" s="150">
        <f t="shared" si="21"/>
        <v>-30</v>
      </c>
      <c r="R68" s="150">
        <f t="shared" si="21"/>
        <v>-30</v>
      </c>
      <c r="S68" s="150">
        <f>R68</f>
        <v>-30</v>
      </c>
      <c r="T68" s="150">
        <f t="shared" si="21"/>
        <v>-30</v>
      </c>
      <c r="U68" s="150">
        <f t="shared" si="21"/>
        <v>-30</v>
      </c>
      <c r="V68" s="150">
        <f t="shared" si="21"/>
        <v>-30</v>
      </c>
      <c r="W68" s="150">
        <f t="shared" si="21"/>
        <v>-30</v>
      </c>
      <c r="X68" s="150">
        <f t="shared" si="21"/>
        <v>-30</v>
      </c>
      <c r="Y68" s="150">
        <f t="shared" si="21"/>
        <v>-30</v>
      </c>
      <c r="Z68" s="151">
        <f t="shared" si="21"/>
        <v>-30</v>
      </c>
    </row>
    <row r="69" spans="1:26" hidden="1">
      <c r="A69" s="1" t="s">
        <v>92</v>
      </c>
      <c r="C69" s="149">
        <f>-B24</f>
        <v>0</v>
      </c>
      <c r="D69" s="150">
        <f t="shared" si="20"/>
        <v>0</v>
      </c>
      <c r="E69" s="150">
        <f t="shared" ref="E69:Z69" si="22">D69</f>
        <v>0</v>
      </c>
      <c r="F69" s="150">
        <f t="shared" si="22"/>
        <v>0</v>
      </c>
      <c r="G69" s="150">
        <f t="shared" si="22"/>
        <v>0</v>
      </c>
      <c r="H69" s="151">
        <f t="shared" si="22"/>
        <v>0</v>
      </c>
      <c r="I69" s="150">
        <f t="shared" si="22"/>
        <v>0</v>
      </c>
      <c r="J69" s="150">
        <f t="shared" si="22"/>
        <v>0</v>
      </c>
      <c r="K69" s="150">
        <f t="shared" si="22"/>
        <v>0</v>
      </c>
      <c r="L69" s="150">
        <f t="shared" si="22"/>
        <v>0</v>
      </c>
      <c r="M69" s="150">
        <f t="shared" si="22"/>
        <v>0</v>
      </c>
      <c r="N69" s="150">
        <f t="shared" si="18"/>
        <v>0</v>
      </c>
      <c r="O69" s="150">
        <f t="shared" si="22"/>
        <v>0</v>
      </c>
      <c r="P69" s="150">
        <f t="shared" si="22"/>
        <v>0</v>
      </c>
      <c r="Q69" s="150">
        <f t="shared" si="22"/>
        <v>0</v>
      </c>
      <c r="R69" s="150">
        <f t="shared" si="22"/>
        <v>0</v>
      </c>
      <c r="S69" s="150">
        <f>R69</f>
        <v>0</v>
      </c>
      <c r="T69" s="150">
        <f t="shared" si="22"/>
        <v>0</v>
      </c>
      <c r="U69" s="150">
        <f t="shared" si="22"/>
        <v>0</v>
      </c>
      <c r="V69" s="150">
        <f t="shared" si="22"/>
        <v>0</v>
      </c>
      <c r="W69" s="150">
        <f t="shared" si="22"/>
        <v>0</v>
      </c>
      <c r="X69" s="150">
        <f t="shared" si="22"/>
        <v>0</v>
      </c>
      <c r="Y69" s="150">
        <f t="shared" si="22"/>
        <v>0</v>
      </c>
      <c r="Z69" s="151">
        <f t="shared" si="22"/>
        <v>0</v>
      </c>
    </row>
    <row r="70" spans="1:26" hidden="1">
      <c r="A70" s="1" t="s">
        <v>47</v>
      </c>
      <c r="C70" s="149">
        <f>-B25</f>
        <v>0</v>
      </c>
      <c r="D70" s="150">
        <f t="shared" si="20"/>
        <v>0</v>
      </c>
      <c r="E70" s="150">
        <f t="shared" ref="E70:Z70" si="23">D70</f>
        <v>0</v>
      </c>
      <c r="F70" s="150">
        <f t="shared" si="23"/>
        <v>0</v>
      </c>
      <c r="G70" s="150">
        <f t="shared" si="23"/>
        <v>0</v>
      </c>
      <c r="H70" s="151">
        <f t="shared" si="23"/>
        <v>0</v>
      </c>
      <c r="I70" s="150">
        <f t="shared" si="23"/>
        <v>0</v>
      </c>
      <c r="J70" s="150">
        <f t="shared" si="23"/>
        <v>0</v>
      </c>
      <c r="K70" s="150">
        <f t="shared" si="23"/>
        <v>0</v>
      </c>
      <c r="L70" s="150">
        <f t="shared" si="23"/>
        <v>0</v>
      </c>
      <c r="M70" s="150">
        <f t="shared" si="23"/>
        <v>0</v>
      </c>
      <c r="N70" s="150">
        <f t="shared" si="18"/>
        <v>0</v>
      </c>
      <c r="O70" s="150">
        <f t="shared" si="23"/>
        <v>0</v>
      </c>
      <c r="P70" s="150">
        <f t="shared" si="23"/>
        <v>0</v>
      </c>
      <c r="Q70" s="150">
        <f t="shared" si="23"/>
        <v>0</v>
      </c>
      <c r="R70" s="150">
        <f t="shared" si="23"/>
        <v>0</v>
      </c>
      <c r="S70" s="150">
        <f>R70</f>
        <v>0</v>
      </c>
      <c r="T70" s="150">
        <f t="shared" si="23"/>
        <v>0</v>
      </c>
      <c r="U70" s="150">
        <f t="shared" si="23"/>
        <v>0</v>
      </c>
      <c r="V70" s="150">
        <f t="shared" si="23"/>
        <v>0</v>
      </c>
      <c r="W70" s="150">
        <f t="shared" si="23"/>
        <v>0</v>
      </c>
      <c r="X70" s="150">
        <f t="shared" si="23"/>
        <v>0</v>
      </c>
      <c r="Y70" s="150">
        <f t="shared" si="23"/>
        <v>0</v>
      </c>
      <c r="Z70" s="151">
        <f t="shared" si="23"/>
        <v>0</v>
      </c>
    </row>
    <row r="71" spans="1:26" hidden="1">
      <c r="A71" s="1" t="s">
        <v>93</v>
      </c>
      <c r="C71" s="149">
        <f>-B31*$B$39/$B$41</f>
        <v>-173.33333333333334</v>
      </c>
      <c r="D71" s="150">
        <f t="shared" si="20"/>
        <v>-173.33333333333334</v>
      </c>
      <c r="E71" s="150">
        <f t="shared" ref="E71:Z71" si="24">D71</f>
        <v>-173.33333333333334</v>
      </c>
      <c r="F71" s="150">
        <f t="shared" si="24"/>
        <v>-173.33333333333334</v>
      </c>
      <c r="G71" s="150">
        <f t="shared" si="24"/>
        <v>-173.33333333333334</v>
      </c>
      <c r="H71" s="151">
        <f t="shared" si="24"/>
        <v>-173.33333333333334</v>
      </c>
      <c r="I71" s="150">
        <f t="shared" si="24"/>
        <v>-173.33333333333334</v>
      </c>
      <c r="J71" s="150">
        <f t="shared" si="24"/>
        <v>-173.33333333333334</v>
      </c>
      <c r="K71" s="150">
        <f t="shared" si="24"/>
        <v>-173.33333333333334</v>
      </c>
      <c r="L71" s="150">
        <f t="shared" si="24"/>
        <v>-173.33333333333334</v>
      </c>
      <c r="M71" s="150">
        <f t="shared" si="24"/>
        <v>-173.33333333333334</v>
      </c>
      <c r="N71" s="150">
        <f t="shared" si="18"/>
        <v>-173.33333333333334</v>
      </c>
      <c r="O71" s="150">
        <f t="shared" si="24"/>
        <v>-173.33333333333334</v>
      </c>
      <c r="P71" s="150">
        <f t="shared" si="24"/>
        <v>-173.33333333333334</v>
      </c>
      <c r="Q71" s="150">
        <f t="shared" si="24"/>
        <v>-173.33333333333334</v>
      </c>
      <c r="R71" s="150">
        <f t="shared" si="24"/>
        <v>-173.33333333333334</v>
      </c>
      <c r="S71" s="150">
        <f>R71</f>
        <v>-173.33333333333334</v>
      </c>
      <c r="T71" s="150">
        <f t="shared" si="24"/>
        <v>-173.33333333333334</v>
      </c>
      <c r="U71" s="150">
        <f t="shared" si="24"/>
        <v>-173.33333333333334</v>
      </c>
      <c r="V71" s="150">
        <f t="shared" si="24"/>
        <v>-173.33333333333334</v>
      </c>
      <c r="W71" s="150">
        <f t="shared" si="24"/>
        <v>-173.33333333333334</v>
      </c>
      <c r="X71" s="150">
        <f t="shared" si="24"/>
        <v>-173.33333333333334</v>
      </c>
      <c r="Y71" s="150">
        <f t="shared" si="24"/>
        <v>-173.33333333333334</v>
      </c>
      <c r="Z71" s="151">
        <f t="shared" si="24"/>
        <v>-173.33333333333334</v>
      </c>
    </row>
    <row r="72" spans="1:26" hidden="1">
      <c r="A72" s="1" t="s">
        <v>57</v>
      </c>
      <c r="C72" s="149">
        <f>-B32*$B$39/$B$41</f>
        <v>-48.533333333333331</v>
      </c>
      <c r="D72" s="150">
        <f t="shared" si="20"/>
        <v>-48.533333333333331</v>
      </c>
      <c r="E72" s="150">
        <f t="shared" ref="E72:Z72" si="25">D72</f>
        <v>-48.533333333333331</v>
      </c>
      <c r="F72" s="150">
        <f t="shared" si="25"/>
        <v>-48.533333333333331</v>
      </c>
      <c r="G72" s="150">
        <f t="shared" si="25"/>
        <v>-48.533333333333331</v>
      </c>
      <c r="H72" s="151">
        <f t="shared" si="25"/>
        <v>-48.533333333333331</v>
      </c>
      <c r="I72" s="150">
        <f t="shared" si="25"/>
        <v>-48.533333333333331</v>
      </c>
      <c r="J72" s="150">
        <f t="shared" si="25"/>
        <v>-48.533333333333331</v>
      </c>
      <c r="K72" s="150">
        <f t="shared" si="25"/>
        <v>-48.533333333333331</v>
      </c>
      <c r="L72" s="150">
        <f t="shared" si="25"/>
        <v>-48.533333333333331</v>
      </c>
      <c r="M72" s="150">
        <f t="shared" si="25"/>
        <v>-48.533333333333331</v>
      </c>
      <c r="N72" s="150">
        <f t="shared" si="18"/>
        <v>-48.533333333333331</v>
      </c>
      <c r="O72" s="150">
        <f t="shared" si="25"/>
        <v>-48.533333333333331</v>
      </c>
      <c r="P72" s="150">
        <f t="shared" si="25"/>
        <v>-48.533333333333331</v>
      </c>
      <c r="Q72" s="150">
        <f t="shared" si="25"/>
        <v>-48.533333333333331</v>
      </c>
      <c r="R72" s="150">
        <f t="shared" si="25"/>
        <v>-48.533333333333331</v>
      </c>
      <c r="S72" s="150">
        <f>R72</f>
        <v>-48.533333333333331</v>
      </c>
      <c r="T72" s="150">
        <f t="shared" si="25"/>
        <v>-48.533333333333331</v>
      </c>
      <c r="U72" s="150">
        <f t="shared" si="25"/>
        <v>-48.533333333333331</v>
      </c>
      <c r="V72" s="150">
        <f t="shared" si="25"/>
        <v>-48.533333333333331</v>
      </c>
      <c r="W72" s="150">
        <f t="shared" si="25"/>
        <v>-48.533333333333331</v>
      </c>
      <c r="X72" s="150">
        <f t="shared" si="25"/>
        <v>-48.533333333333331</v>
      </c>
      <c r="Y72" s="150">
        <f t="shared" si="25"/>
        <v>-48.533333333333331</v>
      </c>
      <c r="Z72" s="151">
        <f t="shared" si="25"/>
        <v>-48.533333333333331</v>
      </c>
    </row>
    <row r="73" spans="1:26" s="40" customFormat="1" ht="15.75" hidden="1">
      <c r="A73" s="93" t="str">
        <f>A26</f>
        <v>Manutenzione generale</v>
      </c>
      <c r="C73" s="149">
        <f>-B26+B33*($B$39/$B$41)</f>
        <v>-15</v>
      </c>
      <c r="D73" s="150">
        <f t="shared" si="20"/>
        <v>-15</v>
      </c>
      <c r="E73" s="150">
        <f t="shared" ref="E73:Z73" si="26">D73</f>
        <v>-15</v>
      </c>
      <c r="F73" s="150">
        <f t="shared" si="26"/>
        <v>-15</v>
      </c>
      <c r="G73" s="150">
        <f t="shared" si="26"/>
        <v>-15</v>
      </c>
      <c r="H73" s="151">
        <f t="shared" si="26"/>
        <v>-15</v>
      </c>
      <c r="I73" s="150">
        <f t="shared" si="26"/>
        <v>-15</v>
      </c>
      <c r="J73" s="150">
        <f t="shared" si="26"/>
        <v>-15</v>
      </c>
      <c r="K73" s="150">
        <f t="shared" si="26"/>
        <v>-15</v>
      </c>
      <c r="L73" s="150">
        <f t="shared" si="26"/>
        <v>-15</v>
      </c>
      <c r="M73" s="150">
        <f t="shared" si="26"/>
        <v>-15</v>
      </c>
      <c r="N73" s="150">
        <f t="shared" si="18"/>
        <v>-15</v>
      </c>
      <c r="O73" s="150">
        <f t="shared" si="26"/>
        <v>-15</v>
      </c>
      <c r="P73" s="150">
        <f t="shared" si="26"/>
        <v>-15</v>
      </c>
      <c r="Q73" s="150">
        <f t="shared" si="26"/>
        <v>-15</v>
      </c>
      <c r="R73" s="150">
        <f t="shared" si="26"/>
        <v>-15</v>
      </c>
      <c r="S73" s="150">
        <f>R73</f>
        <v>-15</v>
      </c>
      <c r="T73" s="150">
        <f t="shared" si="26"/>
        <v>-15</v>
      </c>
      <c r="U73" s="150">
        <f t="shared" si="26"/>
        <v>-15</v>
      </c>
      <c r="V73" s="150">
        <f t="shared" si="26"/>
        <v>-15</v>
      </c>
      <c r="W73" s="150">
        <f t="shared" si="26"/>
        <v>-15</v>
      </c>
      <c r="X73" s="150">
        <f t="shared" si="26"/>
        <v>-15</v>
      </c>
      <c r="Y73" s="150">
        <f t="shared" si="26"/>
        <v>-15</v>
      </c>
      <c r="Z73" s="151">
        <f t="shared" si="26"/>
        <v>-15</v>
      </c>
    </row>
    <row r="74" spans="1:26" s="68" customFormat="1" ht="15.75" hidden="1">
      <c r="A74" s="94" t="str">
        <f>A27</f>
        <v>Altri costi mensili</v>
      </c>
      <c r="C74" s="152">
        <f>-B27+B34*($B$39/$B$41)</f>
        <v>173.33333333333331</v>
      </c>
      <c r="D74" s="153">
        <f t="shared" ref="D74" si="27">C74</f>
        <v>173.33333333333331</v>
      </c>
      <c r="E74" s="153">
        <f t="shared" ref="E74" si="28">D74</f>
        <v>173.33333333333331</v>
      </c>
      <c r="F74" s="153">
        <f t="shared" ref="F74" si="29">E74</f>
        <v>173.33333333333331</v>
      </c>
      <c r="G74" s="153">
        <f t="shared" ref="G74" si="30">F74</f>
        <v>173.33333333333331</v>
      </c>
      <c r="H74" s="154">
        <f t="shared" ref="H74" si="31">G74</f>
        <v>173.33333333333331</v>
      </c>
      <c r="I74" s="153">
        <f t="shared" ref="I74" si="32">H74</f>
        <v>173.33333333333331</v>
      </c>
      <c r="J74" s="153">
        <f t="shared" ref="J74" si="33">I74</f>
        <v>173.33333333333331</v>
      </c>
      <c r="K74" s="153">
        <f t="shared" ref="K74" si="34">J74</f>
        <v>173.33333333333331</v>
      </c>
      <c r="L74" s="150">
        <f t="shared" ref="L74" si="35">K74</f>
        <v>173.33333333333331</v>
      </c>
      <c r="M74" s="150">
        <f t="shared" ref="M74" si="36">L74</f>
        <v>173.33333333333331</v>
      </c>
      <c r="N74" s="150">
        <f t="shared" si="18"/>
        <v>173.33333333333331</v>
      </c>
      <c r="O74" s="150">
        <f t="shared" ref="O74" si="37">N74</f>
        <v>173.33333333333331</v>
      </c>
      <c r="P74" s="150">
        <f t="shared" ref="P74" si="38">O74</f>
        <v>173.33333333333331</v>
      </c>
      <c r="Q74" s="150">
        <f t="shared" ref="Q74" si="39">P74</f>
        <v>173.33333333333331</v>
      </c>
      <c r="R74" s="150">
        <f t="shared" ref="R74" si="40">Q74</f>
        <v>173.33333333333331</v>
      </c>
      <c r="S74" s="150">
        <f>R74</f>
        <v>173.33333333333331</v>
      </c>
      <c r="T74" s="150">
        <f t="shared" ref="T74" si="41">S74</f>
        <v>173.33333333333331</v>
      </c>
      <c r="U74" s="150">
        <f t="shared" ref="U74" si="42">T74</f>
        <v>173.33333333333331</v>
      </c>
      <c r="V74" s="150">
        <f t="shared" ref="V74" si="43">U74</f>
        <v>173.33333333333331</v>
      </c>
      <c r="W74" s="153">
        <f t="shared" ref="W74" si="44">V74</f>
        <v>173.33333333333331</v>
      </c>
      <c r="X74" s="153">
        <f t="shared" ref="X74" si="45">W74</f>
        <v>173.33333333333331</v>
      </c>
      <c r="Y74" s="153">
        <f t="shared" ref="Y74" si="46">X74</f>
        <v>173.33333333333331</v>
      </c>
      <c r="Z74" s="154">
        <f t="shared" ref="Z74" si="47">Y74</f>
        <v>173.33333333333331</v>
      </c>
    </row>
    <row r="75" spans="1:26" ht="15.75" hidden="1">
      <c r="A75" s="91" t="s">
        <v>97</v>
      </c>
      <c r="C75" s="149">
        <f>SUM(C66:C74)</f>
        <v>-1163.5333333333333</v>
      </c>
      <c r="D75" s="150">
        <f t="shared" ref="D75:Z75" si="48">SUM(D66:D74)</f>
        <v>-1163.5333333333333</v>
      </c>
      <c r="E75" s="150">
        <f t="shared" si="48"/>
        <v>-1163.5333333333333</v>
      </c>
      <c r="F75" s="150">
        <f t="shared" si="48"/>
        <v>-1163.5333333333333</v>
      </c>
      <c r="G75" s="150">
        <f t="shared" si="48"/>
        <v>-1163.5333333333333</v>
      </c>
      <c r="H75" s="151">
        <f t="shared" si="48"/>
        <v>-1163.5333333333333</v>
      </c>
      <c r="I75" s="150">
        <f t="shared" si="48"/>
        <v>-1163.5333333333333</v>
      </c>
      <c r="J75" s="150">
        <f t="shared" si="48"/>
        <v>-1163.5333333333333</v>
      </c>
      <c r="K75" s="150">
        <f t="shared" si="48"/>
        <v>-1163.5333333333333</v>
      </c>
      <c r="L75" s="150">
        <f t="shared" si="48"/>
        <v>-1163.5333333333333</v>
      </c>
      <c r="M75" s="150">
        <f t="shared" si="48"/>
        <v>-1163.5333333333333</v>
      </c>
      <c r="N75" s="150">
        <f t="shared" si="48"/>
        <v>-1163.5333333333333</v>
      </c>
      <c r="O75" s="150">
        <f t="shared" si="48"/>
        <v>-1163.5333333333333</v>
      </c>
      <c r="P75" s="150">
        <f t="shared" si="48"/>
        <v>-1163.5333333333333</v>
      </c>
      <c r="Q75" s="150">
        <f t="shared" si="48"/>
        <v>-1163.5333333333333</v>
      </c>
      <c r="R75" s="150">
        <f t="shared" si="48"/>
        <v>-1163.5333333333333</v>
      </c>
      <c r="S75" s="150">
        <f t="shared" si="48"/>
        <v>-1163.5333333333333</v>
      </c>
      <c r="T75" s="150">
        <f t="shared" si="48"/>
        <v>-1163.5333333333333</v>
      </c>
      <c r="U75" s="150">
        <f t="shared" si="48"/>
        <v>-1163.5333333333333</v>
      </c>
      <c r="V75" s="150">
        <f t="shared" si="48"/>
        <v>-1163.5333333333333</v>
      </c>
      <c r="W75" s="150">
        <f t="shared" si="48"/>
        <v>-1163.5333333333333</v>
      </c>
      <c r="X75" s="150">
        <f t="shared" si="48"/>
        <v>-1163.5333333333333</v>
      </c>
      <c r="Y75" s="150">
        <f t="shared" si="48"/>
        <v>-1163.5333333333333</v>
      </c>
      <c r="Z75" s="151">
        <f t="shared" si="48"/>
        <v>-1163.5333333333333</v>
      </c>
    </row>
    <row r="76" spans="1:26" hidden="1">
      <c r="C76" s="95"/>
      <c r="D76" s="96"/>
      <c r="E76" s="96"/>
      <c r="F76" s="96"/>
      <c r="G76" s="96"/>
      <c r="H76" s="97"/>
      <c r="I76" s="96"/>
      <c r="J76" s="96"/>
      <c r="K76" s="96"/>
      <c r="L76" s="96"/>
      <c r="M76" s="96"/>
      <c r="N76" s="96"/>
      <c r="O76" s="96"/>
      <c r="P76" s="96"/>
      <c r="Q76" s="96"/>
      <c r="R76" s="96"/>
      <c r="S76" s="96"/>
      <c r="T76" s="96"/>
      <c r="U76" s="96"/>
      <c r="V76" s="96"/>
      <c r="W76" s="96"/>
      <c r="X76" s="96"/>
      <c r="Y76" s="96"/>
      <c r="Z76" s="97"/>
    </row>
    <row r="77" spans="1:26" ht="15.75" hidden="1">
      <c r="A77" s="98" t="s">
        <v>94</v>
      </c>
      <c r="B77" s="99"/>
      <c r="C77" s="155">
        <f>C63+C75</f>
        <v>185.99577625570805</v>
      </c>
      <c r="D77" s="156">
        <f t="shared" ref="D77:Z77" si="49">D63+D75</f>
        <v>367.58396118721498</v>
      </c>
      <c r="E77" s="156">
        <f t="shared" si="49"/>
        <v>549.17214611872168</v>
      </c>
      <c r="F77" s="156">
        <f t="shared" si="49"/>
        <v>549.17214611872168</v>
      </c>
      <c r="G77" s="156">
        <f t="shared" si="49"/>
        <v>549.17214611872168</v>
      </c>
      <c r="H77" s="157">
        <f t="shared" si="49"/>
        <v>549.17214611872168</v>
      </c>
      <c r="I77" s="156">
        <f t="shared" si="49"/>
        <v>549.17214611872168</v>
      </c>
      <c r="J77" s="156">
        <f t="shared" si="49"/>
        <v>549.17214611872168</v>
      </c>
      <c r="K77" s="156">
        <f t="shared" si="49"/>
        <v>549.17214611872168</v>
      </c>
      <c r="L77" s="156">
        <f t="shared" si="49"/>
        <v>549.17214611872168</v>
      </c>
      <c r="M77" s="156">
        <f t="shared" si="49"/>
        <v>549.17214611872168</v>
      </c>
      <c r="N77" s="156">
        <f t="shared" si="49"/>
        <v>549.17214611872168</v>
      </c>
      <c r="O77" s="156">
        <f t="shared" si="49"/>
        <v>549.17214611872168</v>
      </c>
      <c r="P77" s="156">
        <f t="shared" si="49"/>
        <v>549.17214611872168</v>
      </c>
      <c r="Q77" s="156">
        <f t="shared" si="49"/>
        <v>549.17214611872168</v>
      </c>
      <c r="R77" s="156">
        <f t="shared" si="49"/>
        <v>549.17214611872168</v>
      </c>
      <c r="S77" s="156">
        <f t="shared" si="49"/>
        <v>549.17214611872168</v>
      </c>
      <c r="T77" s="156">
        <f t="shared" si="49"/>
        <v>549.17214611872168</v>
      </c>
      <c r="U77" s="156">
        <f t="shared" si="49"/>
        <v>549.17214611872168</v>
      </c>
      <c r="V77" s="156">
        <f t="shared" si="49"/>
        <v>549.17214611872168</v>
      </c>
      <c r="W77" s="156">
        <f t="shared" si="49"/>
        <v>549.17214611872168</v>
      </c>
      <c r="X77" s="156">
        <f t="shared" si="49"/>
        <v>549.17214611872168</v>
      </c>
      <c r="Y77" s="156">
        <f t="shared" si="49"/>
        <v>549.17214611872168</v>
      </c>
      <c r="Z77" s="157">
        <f t="shared" si="49"/>
        <v>549.17214611872168</v>
      </c>
    </row>
    <row r="78" spans="1:26" hidden="1">
      <c r="C78" s="88"/>
      <c r="D78" s="89"/>
      <c r="E78" s="89"/>
      <c r="F78" s="89"/>
      <c r="G78" s="89"/>
      <c r="H78" s="90"/>
      <c r="I78" s="89"/>
      <c r="J78" s="89"/>
      <c r="K78" s="89"/>
      <c r="L78" s="89"/>
      <c r="M78" s="89"/>
      <c r="N78" s="89"/>
      <c r="O78" s="89"/>
      <c r="P78" s="89"/>
      <c r="Q78" s="89"/>
      <c r="R78" s="89"/>
      <c r="S78" s="89"/>
      <c r="T78" s="89"/>
      <c r="U78" s="89"/>
      <c r="V78" s="89"/>
      <c r="W78" s="89"/>
      <c r="X78" s="89"/>
      <c r="Y78" s="89"/>
      <c r="Z78" s="90"/>
    </row>
    <row r="79" spans="1:26" ht="15.75" hidden="1">
      <c r="A79" s="98" t="s">
        <v>11</v>
      </c>
      <c r="B79" s="99">
        <f>B59</f>
        <v>-2150</v>
      </c>
      <c r="C79" s="100">
        <f>+C77+B79</f>
        <v>-1964.0042237442919</v>
      </c>
      <c r="D79" s="101">
        <f>+D77+C79</f>
        <v>-1596.420262557077</v>
      </c>
      <c r="E79" s="101">
        <f>+E77+D79</f>
        <v>-1047.2481164383553</v>
      </c>
      <c r="F79" s="101">
        <f t="shared" ref="F79:Z79" si="50">+F77+E79</f>
        <v>-498.0759703196336</v>
      </c>
      <c r="G79" s="101">
        <f t="shared" si="50"/>
        <v>51.096175799088087</v>
      </c>
      <c r="H79" s="101">
        <f t="shared" si="50"/>
        <v>600.26832191780977</v>
      </c>
      <c r="I79" s="101">
        <f t="shared" si="50"/>
        <v>1149.4404680365315</v>
      </c>
      <c r="J79" s="101">
        <f t="shared" si="50"/>
        <v>1698.6126141552531</v>
      </c>
      <c r="K79" s="101">
        <f t="shared" si="50"/>
        <v>2247.7847602739748</v>
      </c>
      <c r="L79" s="101">
        <f t="shared" si="50"/>
        <v>2796.9569063926965</v>
      </c>
      <c r="M79" s="101">
        <f t="shared" si="50"/>
        <v>3346.1290525114182</v>
      </c>
      <c r="N79" s="101">
        <f t="shared" si="50"/>
        <v>3895.3011986301399</v>
      </c>
      <c r="O79" s="101">
        <f t="shared" si="50"/>
        <v>4444.4733447488616</v>
      </c>
      <c r="P79" s="101">
        <f t="shared" si="50"/>
        <v>4993.6454908675832</v>
      </c>
      <c r="Q79" s="101">
        <f t="shared" si="50"/>
        <v>5542.8176369863049</v>
      </c>
      <c r="R79" s="101">
        <f t="shared" si="50"/>
        <v>6091.9897831050266</v>
      </c>
      <c r="S79" s="101">
        <f>+S77+R79</f>
        <v>6641.1619292237483</v>
      </c>
      <c r="T79" s="101">
        <f t="shared" si="50"/>
        <v>7190.33407534247</v>
      </c>
      <c r="U79" s="101">
        <f t="shared" si="50"/>
        <v>7739.5062214611917</v>
      </c>
      <c r="V79" s="101">
        <f t="shared" si="50"/>
        <v>8288.6783675799124</v>
      </c>
      <c r="W79" s="101">
        <f t="shared" si="50"/>
        <v>8837.850513698635</v>
      </c>
      <c r="X79" s="101">
        <f t="shared" si="50"/>
        <v>9387.0226598173576</v>
      </c>
      <c r="Y79" s="101">
        <f t="shared" si="50"/>
        <v>9936.1948059360802</v>
      </c>
      <c r="Z79" s="101">
        <f t="shared" si="50"/>
        <v>10485.366952054803</v>
      </c>
    </row>
    <row r="80" spans="1:26" hidden="1">
      <c r="C80" s="103"/>
      <c r="D80" s="103"/>
      <c r="E80" s="103"/>
      <c r="F80" s="103"/>
      <c r="G80" s="103"/>
      <c r="H80" s="103"/>
      <c r="I80" s="104"/>
      <c r="J80" s="104"/>
      <c r="K80" s="104"/>
      <c r="L80" s="64"/>
      <c r="M80" s="64"/>
      <c r="N80" s="64"/>
      <c r="O80" s="64"/>
      <c r="P80" s="64"/>
      <c r="Q80" s="64"/>
      <c r="R80" s="64"/>
      <c r="S80" s="64"/>
      <c r="T80" s="64"/>
      <c r="U80" s="64"/>
      <c r="V80" s="64"/>
      <c r="W80" s="104"/>
      <c r="X80" s="104"/>
      <c r="Y80" s="104"/>
      <c r="Z80" s="104"/>
    </row>
    <row r="81" spans="3:26">
      <c r="C81" s="103"/>
      <c r="D81" s="103"/>
      <c r="E81" s="103"/>
      <c r="F81" s="103"/>
      <c r="G81" s="103"/>
      <c r="H81" s="103"/>
      <c r="I81" s="104"/>
      <c r="J81" s="104"/>
      <c r="K81" s="104"/>
      <c r="L81" s="64"/>
      <c r="M81" s="64"/>
      <c r="N81" s="64"/>
      <c r="O81" s="64"/>
      <c r="P81" s="64"/>
      <c r="Q81" s="64"/>
      <c r="R81" s="64"/>
      <c r="S81" s="64"/>
      <c r="T81" s="64"/>
      <c r="U81" s="64"/>
      <c r="V81" s="64"/>
      <c r="W81" s="104"/>
      <c r="X81" s="104"/>
      <c r="Y81" s="104"/>
      <c r="Z81" s="104"/>
    </row>
  </sheetData>
  <mergeCells count="6">
    <mergeCell ref="O55:Z55"/>
    <mergeCell ref="C55:N55"/>
    <mergeCell ref="L7:L12"/>
    <mergeCell ref="E40:F40"/>
    <mergeCell ref="A5:J5"/>
    <mergeCell ref="A6:J6"/>
  </mergeCells>
  <phoneticPr fontId="15" type="noConversion"/>
  <pageMargins left="0.7" right="0.7" top="0.75" bottom="0.75" header="0.3" footer="0.3"/>
  <pageSetup paperSize="9" orientation="portrait" r:id="rId1"/>
  <headerFooter>
    <oddFooter>&amp;C&amp;P&amp;RLearnAirbnb.com - All Rights Reserved 2014</oddFooter>
  </headerFooter>
  <colBreaks count="1" manualBreakCount="1">
    <brk id="15" max="1048575" man="1"/>
  </col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showGridLines="0" tabSelected="1" workbookViewId="0">
      <selection activeCell="M6" sqref="M6"/>
    </sheetView>
  </sheetViews>
  <sheetFormatPr defaultColWidth="0" defaultRowHeight="15"/>
  <cols>
    <col min="1" max="1" width="31.42578125" style="1" customWidth="1"/>
    <col min="2" max="2" width="14" style="1" bestFit="1" customWidth="1"/>
    <col min="3" max="20" width="12.140625" style="1" bestFit="1" customWidth="1"/>
    <col min="21" max="26" width="13.42578125" style="1" bestFit="1" customWidth="1"/>
    <col min="27" max="27" width="9.140625" style="1" customWidth="1"/>
    <col min="28" max="16384" width="9.140625" style="1" hidden="1"/>
  </cols>
  <sheetData>
    <row r="1" spans="1:26" ht="15.75">
      <c r="A1" s="106"/>
      <c r="B1" s="107"/>
    </row>
    <row r="2" spans="1:26" ht="15.75">
      <c r="A2" s="106"/>
      <c r="B2" s="107"/>
    </row>
    <row r="3" spans="1:26" ht="15.75">
      <c r="A3" s="106"/>
      <c r="B3" s="107"/>
    </row>
    <row r="4" spans="1:26" ht="17.25">
      <c r="A4" s="105"/>
      <c r="B4" s="107"/>
    </row>
    <row r="5" spans="1:26">
      <c r="A5" s="106" t="str">
        <f>IF('Air Ninja - Input'!A55="","",'Air Ninja - Input'!A55)</f>
        <v/>
      </c>
      <c r="B5" s="106" t="str">
        <f>IF('Air Ninja - Input'!B55="","",'Air Ninja - Input'!B55)</f>
        <v/>
      </c>
      <c r="C5" s="118" t="str">
        <f>IF('Air Ninja - Input'!C55="","",'Air Ninja - Input'!C55)</f>
        <v>Anno 1</v>
      </c>
      <c r="D5" s="119" t="str">
        <f>IF('Air Ninja - Input'!D55="","",'Air Ninja - Input'!D55)</f>
        <v/>
      </c>
      <c r="E5" s="119" t="str">
        <f>IF('Air Ninja - Input'!E55="","",'Air Ninja - Input'!E55)</f>
        <v/>
      </c>
      <c r="F5" s="119" t="str">
        <f>IF('Air Ninja - Input'!F55="","",'Air Ninja - Input'!F55)</f>
        <v/>
      </c>
      <c r="G5" s="119" t="str">
        <f>IF('Air Ninja - Input'!G55="","",'Air Ninja - Input'!G55)</f>
        <v/>
      </c>
      <c r="H5" s="119" t="str">
        <f>IF('Air Ninja - Input'!H55="","",'Air Ninja - Input'!H55)</f>
        <v/>
      </c>
      <c r="I5" s="119" t="str">
        <f>IF('Air Ninja - Input'!I55="","",'Air Ninja - Input'!I55)</f>
        <v/>
      </c>
      <c r="J5" s="119" t="str">
        <f>IF('Air Ninja - Input'!J55="","",'Air Ninja - Input'!J55)</f>
        <v/>
      </c>
      <c r="K5" s="119" t="str">
        <f>IF('Air Ninja - Input'!K55="","",'Air Ninja - Input'!K55)</f>
        <v/>
      </c>
      <c r="L5" s="119" t="str">
        <f>IF('Air Ninja - Input'!L55="","",'Air Ninja - Input'!L55)</f>
        <v/>
      </c>
      <c r="M5" s="119" t="str">
        <f>IF('Air Ninja - Input'!M55="","",'Air Ninja - Input'!M55)</f>
        <v/>
      </c>
      <c r="N5" s="120" t="str">
        <f>IF('Air Ninja - Input'!N55="","",'Air Ninja - Input'!N55)</f>
        <v/>
      </c>
      <c r="O5" s="116" t="str">
        <f>IF('Air Ninja - Input'!O55="","",'Air Ninja - Input'!O55)</f>
        <v>Anno 2</v>
      </c>
      <c r="P5" s="116" t="str">
        <f>IF('Air Ninja - Input'!P55="","",'Air Ninja - Input'!P55)</f>
        <v/>
      </c>
      <c r="Q5" s="116" t="str">
        <f>IF('Air Ninja - Input'!Q55="","",'Air Ninja - Input'!Q55)</f>
        <v/>
      </c>
      <c r="R5" s="116" t="str">
        <f>IF('Air Ninja - Input'!R55="","",'Air Ninja - Input'!R55)</f>
        <v/>
      </c>
      <c r="S5" s="116" t="str">
        <f>IF('Air Ninja - Input'!S55="","",'Air Ninja - Input'!S55)</f>
        <v/>
      </c>
      <c r="T5" s="116" t="str">
        <f>IF('Air Ninja - Input'!T55="","",'Air Ninja - Input'!T55)</f>
        <v/>
      </c>
      <c r="U5" s="116" t="str">
        <f>IF('Air Ninja - Input'!U55="","",'Air Ninja - Input'!U55)</f>
        <v/>
      </c>
      <c r="V5" s="116" t="str">
        <f>IF('Air Ninja - Input'!V55="","",'Air Ninja - Input'!V55)</f>
        <v/>
      </c>
      <c r="W5" s="116" t="str">
        <f>IF('Air Ninja - Input'!W55="","",'Air Ninja - Input'!W55)</f>
        <v/>
      </c>
      <c r="X5" s="116" t="str">
        <f>IF('Air Ninja - Input'!X55="","",'Air Ninja - Input'!X55)</f>
        <v/>
      </c>
      <c r="Y5" s="116" t="str">
        <f>IF('Air Ninja - Input'!Y55="","",'Air Ninja - Input'!Y55)</f>
        <v/>
      </c>
      <c r="Z5" s="117" t="str">
        <f>IF('Air Ninja - Input'!Z55="","",'Air Ninja - Input'!Z55)</f>
        <v/>
      </c>
    </row>
    <row r="6" spans="1:26" s="83" customFormat="1" ht="15.75">
      <c r="A6" s="78" t="str">
        <f>IF('Air Ninja - Input'!A56="","",'Air Ninja - Input'!A56)</f>
        <v>Mese</v>
      </c>
      <c r="B6" s="78" t="str">
        <f>IF('Air Ninja - Input'!B56="","",'Air Ninja - Input'!B56)</f>
        <v>Investimento</v>
      </c>
      <c r="C6" s="79">
        <f>IF('Air Ninja - Input'!C56="","",'Air Ninja - Input'!C56)</f>
        <v>1</v>
      </c>
      <c r="D6" s="80">
        <f>IF('Air Ninja - Input'!D56="","",'Air Ninja - Input'!D56)</f>
        <v>2</v>
      </c>
      <c r="E6" s="80">
        <f>IF('Air Ninja - Input'!E56="","",'Air Ninja - Input'!E56)</f>
        <v>3</v>
      </c>
      <c r="F6" s="80">
        <f>IF('Air Ninja - Input'!F56="","",'Air Ninja - Input'!F56)</f>
        <v>4</v>
      </c>
      <c r="G6" s="80">
        <f>IF('Air Ninja - Input'!G56="","",'Air Ninja - Input'!G56)</f>
        <v>5</v>
      </c>
      <c r="H6" s="81">
        <f>IF('Air Ninja - Input'!H56="","",'Air Ninja - Input'!H56)</f>
        <v>6</v>
      </c>
      <c r="I6" s="80">
        <f>IF('Air Ninja - Input'!I56="","",'Air Ninja - Input'!I56)</f>
        <v>7</v>
      </c>
      <c r="J6" s="80">
        <f>IF('Air Ninja - Input'!J56="","",'Air Ninja - Input'!J56)</f>
        <v>8</v>
      </c>
      <c r="K6" s="80">
        <f>IF('Air Ninja - Input'!K56="","",'Air Ninja - Input'!K56)</f>
        <v>9</v>
      </c>
      <c r="L6" s="80">
        <f>IF('Air Ninja - Input'!L56="","",'Air Ninja - Input'!L56)</f>
        <v>10</v>
      </c>
      <c r="M6" s="80">
        <f>IF('Air Ninja - Input'!M56="","",'Air Ninja - Input'!M56)</f>
        <v>11</v>
      </c>
      <c r="N6" s="81">
        <f>IF('Air Ninja - Input'!N56="","",'Air Ninja - Input'!N56)</f>
        <v>12</v>
      </c>
      <c r="O6" s="79">
        <f>IF('Air Ninja - Input'!O56="","",'Air Ninja - Input'!O56)</f>
        <v>13</v>
      </c>
      <c r="P6" s="80">
        <f>IF('Air Ninja - Input'!P56="","",'Air Ninja - Input'!P56)</f>
        <v>14</v>
      </c>
      <c r="Q6" s="80">
        <f>IF('Air Ninja - Input'!Q56="","",'Air Ninja - Input'!Q56)</f>
        <v>15</v>
      </c>
      <c r="R6" s="80">
        <f>IF('Air Ninja - Input'!R56="","",'Air Ninja - Input'!R56)</f>
        <v>16</v>
      </c>
      <c r="S6" s="80">
        <f>IF('Air Ninja - Input'!S56="","",'Air Ninja - Input'!S56)</f>
        <v>17</v>
      </c>
      <c r="T6" s="81">
        <f>IF('Air Ninja - Input'!T56="","",'Air Ninja - Input'!T56)</f>
        <v>18</v>
      </c>
      <c r="U6" s="80">
        <f>IF('Air Ninja - Input'!U56="","",'Air Ninja - Input'!U56)</f>
        <v>19</v>
      </c>
      <c r="V6" s="80">
        <f>IF('Air Ninja - Input'!V56="","",'Air Ninja - Input'!V56)</f>
        <v>20</v>
      </c>
      <c r="W6" s="80">
        <f>IF('Air Ninja - Input'!W56="","",'Air Ninja - Input'!W56)</f>
        <v>21</v>
      </c>
      <c r="X6" s="80">
        <f>IF('Air Ninja - Input'!X56="","",'Air Ninja - Input'!X56)</f>
        <v>22</v>
      </c>
      <c r="Y6" s="80">
        <f>IF('Air Ninja - Input'!Y56="","",'Air Ninja - Input'!Y56)</f>
        <v>23</v>
      </c>
      <c r="Z6" s="81">
        <f>IF('Air Ninja - Input'!Z56="","",'Air Ninja - Input'!Z56)</f>
        <v>24</v>
      </c>
    </row>
    <row r="7" spans="1:26" ht="15.75">
      <c r="A7" s="52" t="str">
        <f>IF('Air Ninja - Input'!A57="","",'Air Ninja - Input'!A57)</f>
        <v>Schedule di prezzo a regime</v>
      </c>
      <c r="B7" s="84" t="str">
        <f>IF('Air Ninja - Input'!B57="","",'Air Ninja - Input'!B57)</f>
        <v/>
      </c>
      <c r="C7" s="85">
        <f>IF('Air Ninja - Input'!C57="","",'Air Ninja - Input'!C57)</f>
        <v>0.75</v>
      </c>
      <c r="D7" s="86">
        <f>IF('Air Ninja - Input'!D57="","",'Air Ninja - Input'!D57)</f>
        <v>0.875</v>
      </c>
      <c r="E7" s="86">
        <f>IF('Air Ninja - Input'!E57="","",'Air Ninja - Input'!E57)</f>
        <v>1</v>
      </c>
      <c r="F7" s="86">
        <f>IF('Air Ninja - Input'!F57="","",'Air Ninja - Input'!F57)</f>
        <v>1</v>
      </c>
      <c r="G7" s="86">
        <f>IF('Air Ninja - Input'!G57="","",'Air Ninja - Input'!G57)</f>
        <v>1</v>
      </c>
      <c r="H7" s="87">
        <f>IF('Air Ninja - Input'!H57="","",'Air Ninja - Input'!H57)</f>
        <v>1</v>
      </c>
      <c r="I7" s="86">
        <f>IF('Air Ninja - Input'!I57="","",'Air Ninja - Input'!I57)</f>
        <v>1</v>
      </c>
      <c r="J7" s="86">
        <f>IF('Air Ninja - Input'!J57="","",'Air Ninja - Input'!J57)</f>
        <v>1</v>
      </c>
      <c r="K7" s="86">
        <f>IF('Air Ninja - Input'!K57="","",'Air Ninja - Input'!K57)</f>
        <v>1</v>
      </c>
      <c r="L7" s="86">
        <f>IF('Air Ninja - Input'!L57="","",'Air Ninja - Input'!L57)</f>
        <v>1</v>
      </c>
      <c r="M7" s="86">
        <f>IF('Air Ninja - Input'!M57="","",'Air Ninja - Input'!M57)</f>
        <v>1</v>
      </c>
      <c r="N7" s="87">
        <f>IF('Air Ninja - Input'!N57="","",'Air Ninja - Input'!N57)</f>
        <v>1</v>
      </c>
      <c r="O7" s="85">
        <f>IF('Air Ninja - Input'!O57="","",'Air Ninja - Input'!O57)</f>
        <v>1</v>
      </c>
      <c r="P7" s="86">
        <f>IF('Air Ninja - Input'!P57="","",'Air Ninja - Input'!P57)</f>
        <v>1</v>
      </c>
      <c r="Q7" s="86">
        <f>IF('Air Ninja - Input'!Q57="","",'Air Ninja - Input'!Q57)</f>
        <v>1</v>
      </c>
      <c r="R7" s="86">
        <f>IF('Air Ninja - Input'!R57="","",'Air Ninja - Input'!R57)</f>
        <v>1</v>
      </c>
      <c r="S7" s="86">
        <f>IF('Air Ninja - Input'!S57="","",'Air Ninja - Input'!S57)</f>
        <v>1</v>
      </c>
      <c r="T7" s="87">
        <f>IF('Air Ninja - Input'!T57="","",'Air Ninja - Input'!T57)</f>
        <v>1</v>
      </c>
      <c r="U7" s="86">
        <f>IF('Air Ninja - Input'!U57="","",'Air Ninja - Input'!U57)</f>
        <v>1</v>
      </c>
      <c r="V7" s="86">
        <f>IF('Air Ninja - Input'!V57="","",'Air Ninja - Input'!V57)</f>
        <v>1</v>
      </c>
      <c r="W7" s="86">
        <f>IF('Air Ninja - Input'!W57="","",'Air Ninja - Input'!W57)</f>
        <v>1</v>
      </c>
      <c r="X7" s="86">
        <f>IF('Air Ninja - Input'!X57="","",'Air Ninja - Input'!X57)</f>
        <v>1</v>
      </c>
      <c r="Y7" s="86">
        <f>IF('Air Ninja - Input'!Y57="","",'Air Ninja - Input'!Y57)</f>
        <v>1</v>
      </c>
      <c r="Z7" s="87">
        <f>IF('Air Ninja - Input'!Z57="","",'Air Ninja - Input'!Z57)</f>
        <v>1</v>
      </c>
    </row>
    <row r="8" spans="1:26">
      <c r="A8" s="1" t="str">
        <f>IF('Air Ninja - Input'!A58="","",'Air Ninja - Input'!A58)</f>
        <v/>
      </c>
      <c r="B8" s="1" t="str">
        <f>IF('Air Ninja - Input'!B58="","",'Air Ninja - Input'!B58)</f>
        <v/>
      </c>
      <c r="C8" s="88" t="str">
        <f>IF('Air Ninja - Input'!C58="","",'Air Ninja - Input'!C58)</f>
        <v/>
      </c>
      <c r="D8" s="89" t="str">
        <f>IF('Air Ninja - Input'!D58="","",'Air Ninja - Input'!D58)</f>
        <v/>
      </c>
      <c r="E8" s="89" t="str">
        <f>IF('Air Ninja - Input'!E58="","",'Air Ninja - Input'!E58)</f>
        <v/>
      </c>
      <c r="F8" s="89" t="str">
        <f>IF('Air Ninja - Input'!F58="","",'Air Ninja - Input'!F58)</f>
        <v/>
      </c>
      <c r="G8" s="89" t="str">
        <f>IF('Air Ninja - Input'!G58="","",'Air Ninja - Input'!G58)</f>
        <v/>
      </c>
      <c r="H8" s="90" t="str">
        <f>IF('Air Ninja - Input'!H58="","",'Air Ninja - Input'!H58)</f>
        <v/>
      </c>
      <c r="I8" s="89" t="str">
        <f>IF('Air Ninja - Input'!I58="","",'Air Ninja - Input'!I58)</f>
        <v/>
      </c>
      <c r="J8" s="89" t="str">
        <f>IF('Air Ninja - Input'!J58="","",'Air Ninja - Input'!J58)</f>
        <v/>
      </c>
      <c r="K8" s="89" t="str">
        <f>IF('Air Ninja - Input'!K58="","",'Air Ninja - Input'!K58)</f>
        <v/>
      </c>
      <c r="L8" s="89" t="str">
        <f>IF('Air Ninja - Input'!L58="","",'Air Ninja - Input'!L58)</f>
        <v/>
      </c>
      <c r="M8" s="89" t="str">
        <f>IF('Air Ninja - Input'!M58="","",'Air Ninja - Input'!M58)</f>
        <v/>
      </c>
      <c r="N8" s="90" t="str">
        <f>IF('Air Ninja - Input'!N58="","",'Air Ninja - Input'!N58)</f>
        <v/>
      </c>
      <c r="O8" s="88" t="str">
        <f>IF('Air Ninja - Input'!O58="","",'Air Ninja - Input'!O58)</f>
        <v/>
      </c>
      <c r="P8" s="89" t="str">
        <f>IF('Air Ninja - Input'!P58="","",'Air Ninja - Input'!P58)</f>
        <v/>
      </c>
      <c r="Q8" s="89" t="str">
        <f>IF('Air Ninja - Input'!Q58="","",'Air Ninja - Input'!Q58)</f>
        <v/>
      </c>
      <c r="R8" s="89" t="str">
        <f>IF('Air Ninja - Input'!R58="","",'Air Ninja - Input'!R58)</f>
        <v/>
      </c>
      <c r="S8" s="89" t="str">
        <f>IF('Air Ninja - Input'!S58="","",'Air Ninja - Input'!S58)</f>
        <v/>
      </c>
      <c r="T8" s="90" t="str">
        <f>IF('Air Ninja - Input'!T58="","",'Air Ninja - Input'!T58)</f>
        <v/>
      </c>
      <c r="U8" s="89" t="str">
        <f>IF('Air Ninja - Input'!U58="","",'Air Ninja - Input'!U58)</f>
        <v/>
      </c>
      <c r="V8" s="89" t="str">
        <f>IF('Air Ninja - Input'!V58="","",'Air Ninja - Input'!V58)</f>
        <v/>
      </c>
      <c r="W8" s="89" t="str">
        <f>IF('Air Ninja - Input'!W58="","",'Air Ninja - Input'!W58)</f>
        <v/>
      </c>
      <c r="X8" s="89" t="str">
        <f>IF('Air Ninja - Input'!X58="","",'Air Ninja - Input'!X58)</f>
        <v/>
      </c>
      <c r="Y8" s="89" t="str">
        <f>IF('Air Ninja - Input'!Y58="","",'Air Ninja - Input'!Y58)</f>
        <v/>
      </c>
      <c r="Z8" s="90" t="str">
        <f>IF('Air Ninja - Input'!Z58="","",'Air Ninja - Input'!Z58)</f>
        <v/>
      </c>
    </row>
    <row r="9" spans="1:26" ht="15.75">
      <c r="A9" s="52" t="str">
        <f>IF('Air Ninja - Input'!A59="","",'Air Ninja - Input'!A59)</f>
        <v>Ricavi da affitto</v>
      </c>
      <c r="B9" s="144">
        <f>IF('Air Ninja - Input'!B59="","",'Air Ninja - Input'!B59)</f>
        <v>-2150</v>
      </c>
      <c r="C9" s="145">
        <f>IF('Air Ninja - Input'!C59="","",'Air Ninja - Input'!C59)</f>
        <v>1302.2260273972604</v>
      </c>
      <c r="D9" s="146">
        <f>IF('Air Ninja - Input'!D59="","",'Air Ninja - Input'!D59)</f>
        <v>1519.2636986301372</v>
      </c>
      <c r="E9" s="146">
        <f>IF('Air Ninja - Input'!E59="","",'Air Ninja - Input'!E59)</f>
        <v>1736.3013698630139</v>
      </c>
      <c r="F9" s="146">
        <f>IF('Air Ninja - Input'!F59="","",'Air Ninja - Input'!F59)</f>
        <v>1736.3013698630139</v>
      </c>
      <c r="G9" s="146">
        <f>IF('Air Ninja - Input'!G59="","",'Air Ninja - Input'!G59)</f>
        <v>1736.3013698630139</v>
      </c>
      <c r="H9" s="147">
        <f>IF('Air Ninja - Input'!H59="","",'Air Ninja - Input'!H59)</f>
        <v>1736.3013698630139</v>
      </c>
      <c r="I9" s="146">
        <f>IF('Air Ninja - Input'!I59="","",'Air Ninja - Input'!I59)</f>
        <v>1736.3013698630139</v>
      </c>
      <c r="J9" s="146">
        <f>IF('Air Ninja - Input'!J59="","",'Air Ninja - Input'!J59)</f>
        <v>1736.3013698630139</v>
      </c>
      <c r="K9" s="146">
        <f>IF('Air Ninja - Input'!K59="","",'Air Ninja - Input'!K59)</f>
        <v>1736.3013698630139</v>
      </c>
      <c r="L9" s="146">
        <f>IF('Air Ninja - Input'!L59="","",'Air Ninja - Input'!L59)</f>
        <v>1736.3013698630139</v>
      </c>
      <c r="M9" s="146">
        <f>IF('Air Ninja - Input'!M59="","",'Air Ninja - Input'!M59)</f>
        <v>1736.3013698630139</v>
      </c>
      <c r="N9" s="147">
        <f>IF('Air Ninja - Input'!N59="","",'Air Ninja - Input'!N59)</f>
        <v>1736.3013698630139</v>
      </c>
      <c r="O9" s="145">
        <f>IF('Air Ninja - Input'!O59="","",'Air Ninja - Input'!O59)</f>
        <v>1736.3013698630139</v>
      </c>
      <c r="P9" s="146">
        <f>IF('Air Ninja - Input'!P59="","",'Air Ninja - Input'!P59)</f>
        <v>1736.3013698630139</v>
      </c>
      <c r="Q9" s="146">
        <f>IF('Air Ninja - Input'!Q59="","",'Air Ninja - Input'!Q59)</f>
        <v>1736.3013698630139</v>
      </c>
      <c r="R9" s="146">
        <f>IF('Air Ninja - Input'!R59="","",'Air Ninja - Input'!R59)</f>
        <v>1736.3013698630139</v>
      </c>
      <c r="S9" s="146">
        <f>IF('Air Ninja - Input'!S59="","",'Air Ninja - Input'!S59)</f>
        <v>1736.3013698630139</v>
      </c>
      <c r="T9" s="147">
        <f>IF('Air Ninja - Input'!T59="","",'Air Ninja - Input'!T59)</f>
        <v>1736.3013698630139</v>
      </c>
      <c r="U9" s="146">
        <f>IF('Air Ninja - Input'!U59="","",'Air Ninja - Input'!U59)</f>
        <v>1736.3013698630139</v>
      </c>
      <c r="V9" s="146">
        <f>IF('Air Ninja - Input'!V59="","",'Air Ninja - Input'!V59)</f>
        <v>1736.3013698630139</v>
      </c>
      <c r="W9" s="146">
        <f>IF('Air Ninja - Input'!W59="","",'Air Ninja - Input'!W59)</f>
        <v>1736.3013698630139</v>
      </c>
      <c r="X9" s="146">
        <f>IF('Air Ninja - Input'!X59="","",'Air Ninja - Input'!X59)</f>
        <v>1736.3013698630139</v>
      </c>
      <c r="Y9" s="146">
        <f>IF('Air Ninja - Input'!Y59="","",'Air Ninja - Input'!Y59)</f>
        <v>1736.3013698630139</v>
      </c>
      <c r="Z9" s="147">
        <f>IF('Air Ninja - Input'!Z59="","",'Air Ninja - Input'!Z59)</f>
        <v>1736.3013698630139</v>
      </c>
    </row>
    <row r="10" spans="1:26">
      <c r="A10" s="1" t="str">
        <f>IF('Air Ninja - Input'!A60="","",'Air Ninja - Input'!A60)</f>
        <v>Spese di pulizia</v>
      </c>
      <c r="B10" s="148" t="str">
        <f>IF('Air Ninja - Input'!B60="","",'Air Ninja - Input'!B60)</f>
        <v/>
      </c>
      <c r="C10" s="149">
        <f>IF('Air Ninja - Input'!C60="","",'Air Ninja - Input'!C60)</f>
        <v>260</v>
      </c>
      <c r="D10" s="150">
        <f>IF('Air Ninja - Input'!D60="","",'Air Ninja - Input'!D60)</f>
        <v>260</v>
      </c>
      <c r="E10" s="150">
        <f>IF('Air Ninja - Input'!E60="","",'Air Ninja - Input'!E60)</f>
        <v>260</v>
      </c>
      <c r="F10" s="150">
        <f>IF('Air Ninja - Input'!F60="","",'Air Ninja - Input'!F60)</f>
        <v>260</v>
      </c>
      <c r="G10" s="150">
        <f>IF('Air Ninja - Input'!G60="","",'Air Ninja - Input'!G60)</f>
        <v>260</v>
      </c>
      <c r="H10" s="151">
        <f>IF('Air Ninja - Input'!H60="","",'Air Ninja - Input'!H60)</f>
        <v>260</v>
      </c>
      <c r="I10" s="150">
        <f>IF('Air Ninja - Input'!I60="","",'Air Ninja - Input'!I60)</f>
        <v>260</v>
      </c>
      <c r="J10" s="150">
        <f>IF('Air Ninja - Input'!J60="","",'Air Ninja - Input'!J60)</f>
        <v>260</v>
      </c>
      <c r="K10" s="150">
        <f>IF('Air Ninja - Input'!K60="","",'Air Ninja - Input'!K60)</f>
        <v>260</v>
      </c>
      <c r="L10" s="150">
        <f>IF('Air Ninja - Input'!L60="","",'Air Ninja - Input'!L60)</f>
        <v>260</v>
      </c>
      <c r="M10" s="150">
        <f>IF('Air Ninja - Input'!M60="","",'Air Ninja - Input'!M60)</f>
        <v>260</v>
      </c>
      <c r="N10" s="151">
        <f>IF('Air Ninja - Input'!N60="","",'Air Ninja - Input'!N60)</f>
        <v>260</v>
      </c>
      <c r="O10" s="149">
        <f>IF('Air Ninja - Input'!O60="","",'Air Ninja - Input'!O60)</f>
        <v>260</v>
      </c>
      <c r="P10" s="150">
        <f>IF('Air Ninja - Input'!P60="","",'Air Ninja - Input'!P60)</f>
        <v>260</v>
      </c>
      <c r="Q10" s="150">
        <f>IF('Air Ninja - Input'!Q60="","",'Air Ninja - Input'!Q60)</f>
        <v>260</v>
      </c>
      <c r="R10" s="150">
        <f>IF('Air Ninja - Input'!R60="","",'Air Ninja - Input'!R60)</f>
        <v>260</v>
      </c>
      <c r="S10" s="150">
        <f>IF('Air Ninja - Input'!S60="","",'Air Ninja - Input'!S60)</f>
        <v>260</v>
      </c>
      <c r="T10" s="151">
        <f>IF('Air Ninja - Input'!T60="","",'Air Ninja - Input'!T60)</f>
        <v>260</v>
      </c>
      <c r="U10" s="150">
        <f>IF('Air Ninja - Input'!U60="","",'Air Ninja - Input'!U60)</f>
        <v>260</v>
      </c>
      <c r="V10" s="150">
        <f>IF('Air Ninja - Input'!V60="","",'Air Ninja - Input'!V60)</f>
        <v>260</v>
      </c>
      <c r="W10" s="150">
        <f>IF('Air Ninja - Input'!W60="","",'Air Ninja - Input'!W60)</f>
        <v>260</v>
      </c>
      <c r="X10" s="150">
        <f>IF('Air Ninja - Input'!X60="","",'Air Ninja - Input'!X60)</f>
        <v>260</v>
      </c>
      <c r="Y10" s="150">
        <f>IF('Air Ninja - Input'!Y60="","",'Air Ninja - Input'!Y60)</f>
        <v>260</v>
      </c>
      <c r="Z10" s="151">
        <f>IF('Air Ninja - Input'!Z60="","",'Air Ninja - Input'!Z60)</f>
        <v>260</v>
      </c>
    </row>
    <row r="11" spans="1:26">
      <c r="A11" s="1" t="str">
        <f>IF('Air Ninja - Input'!A61="","",'Air Ninja - Input'!A61)</f>
        <v>Giorni non prenotati</v>
      </c>
      <c r="B11" s="148" t="str">
        <f>IF('Air Ninja - Input'!B61="","",'Air Ninja - Input'!B61)</f>
        <v/>
      </c>
      <c r="C11" s="149">
        <f>IF('Air Ninja - Input'!C61="","",'Air Ninja - Input'!C61)</f>
        <v>-173.63013698630138</v>
      </c>
      <c r="D11" s="150">
        <f>IF('Air Ninja - Input'!D61="","",'Air Ninja - Input'!D61)</f>
        <v>-202.56849315068496</v>
      </c>
      <c r="E11" s="150">
        <f>IF('Air Ninja - Input'!E61="","",'Air Ninja - Input'!E61)</f>
        <v>-231.50684931506851</v>
      </c>
      <c r="F11" s="150">
        <f>IF('Air Ninja - Input'!F61="","",'Air Ninja - Input'!F61)</f>
        <v>-231.50684931506851</v>
      </c>
      <c r="G11" s="150">
        <f>IF('Air Ninja - Input'!G61="","",'Air Ninja - Input'!G61)</f>
        <v>-231.50684931506851</v>
      </c>
      <c r="H11" s="151">
        <f>IF('Air Ninja - Input'!H61="","",'Air Ninja - Input'!H61)</f>
        <v>-231.50684931506851</v>
      </c>
      <c r="I11" s="150">
        <f>IF('Air Ninja - Input'!I61="","",'Air Ninja - Input'!I61)</f>
        <v>-231.50684931506851</v>
      </c>
      <c r="J11" s="150">
        <f>IF('Air Ninja - Input'!J61="","",'Air Ninja - Input'!J61)</f>
        <v>-231.50684931506851</v>
      </c>
      <c r="K11" s="150">
        <f>IF('Air Ninja - Input'!K61="","",'Air Ninja - Input'!K61)</f>
        <v>-231.50684931506851</v>
      </c>
      <c r="L11" s="150">
        <f>IF('Air Ninja - Input'!L61="","",'Air Ninja - Input'!L61)</f>
        <v>-231.50684931506851</v>
      </c>
      <c r="M11" s="150">
        <f>IF('Air Ninja - Input'!M61="","",'Air Ninja - Input'!M61)</f>
        <v>-231.50684931506851</v>
      </c>
      <c r="N11" s="151">
        <f>IF('Air Ninja - Input'!N61="","",'Air Ninja - Input'!N61)</f>
        <v>-231.50684931506851</v>
      </c>
      <c r="O11" s="149">
        <f>IF('Air Ninja - Input'!O61="","",'Air Ninja - Input'!O61)</f>
        <v>-231.50684931506851</v>
      </c>
      <c r="P11" s="150">
        <f>IF('Air Ninja - Input'!P61="","",'Air Ninja - Input'!P61)</f>
        <v>-231.50684931506851</v>
      </c>
      <c r="Q11" s="150">
        <f>IF('Air Ninja - Input'!Q61="","",'Air Ninja - Input'!Q61)</f>
        <v>-231.50684931506851</v>
      </c>
      <c r="R11" s="150">
        <f>IF('Air Ninja - Input'!R61="","",'Air Ninja - Input'!R61)</f>
        <v>-231.50684931506851</v>
      </c>
      <c r="S11" s="150">
        <f>IF('Air Ninja - Input'!S61="","",'Air Ninja - Input'!S61)</f>
        <v>-231.50684931506851</v>
      </c>
      <c r="T11" s="151">
        <f>IF('Air Ninja - Input'!T61="","",'Air Ninja - Input'!T61)</f>
        <v>-231.50684931506851</v>
      </c>
      <c r="U11" s="150">
        <f>IF('Air Ninja - Input'!U61="","",'Air Ninja - Input'!U61)</f>
        <v>-231.50684931506851</v>
      </c>
      <c r="V11" s="150">
        <f>IF('Air Ninja - Input'!V61="","",'Air Ninja - Input'!V61)</f>
        <v>-231.50684931506851</v>
      </c>
      <c r="W11" s="150">
        <f>IF('Air Ninja - Input'!W61="","",'Air Ninja - Input'!W61)</f>
        <v>-231.50684931506851</v>
      </c>
      <c r="X11" s="150">
        <f>IF('Air Ninja - Input'!X61="","",'Air Ninja - Input'!X61)</f>
        <v>-231.50684931506851</v>
      </c>
      <c r="Y11" s="150">
        <f>IF('Air Ninja - Input'!Y61="","",'Air Ninja - Input'!Y61)</f>
        <v>-231.50684931506851</v>
      </c>
      <c r="Z11" s="151">
        <f>IF('Air Ninja - Input'!Z61="","",'Air Ninja - Input'!Z61)</f>
        <v>-231.50684931506851</v>
      </c>
    </row>
    <row r="12" spans="1:26">
      <c r="A12" s="1" t="str">
        <f>IF('Air Ninja - Input'!A62="","",'Air Ninja - Input'!A62)</f>
        <v>Commissione Airbnb (3%)</v>
      </c>
      <c r="B12" s="148" t="str">
        <f>IF('Air Ninja - Input'!B62="","",'Air Ninja - Input'!B62)</f>
        <v/>
      </c>
      <c r="C12" s="152">
        <f>IF('Air Ninja - Input'!C62="","",'Air Ninja - Input'!C62)</f>
        <v>-39.06678082191781</v>
      </c>
      <c r="D12" s="153">
        <f>IF('Air Ninja - Input'!D62="","",'Air Ninja - Input'!D62)</f>
        <v>-45.577910958904113</v>
      </c>
      <c r="E12" s="153">
        <f>IF('Air Ninja - Input'!E62="","",'Air Ninja - Input'!E62)</f>
        <v>-52.089041095890416</v>
      </c>
      <c r="F12" s="153">
        <f>IF('Air Ninja - Input'!F62="","",'Air Ninja - Input'!F62)</f>
        <v>-52.089041095890416</v>
      </c>
      <c r="G12" s="153">
        <f>IF('Air Ninja - Input'!G62="","",'Air Ninja - Input'!G62)</f>
        <v>-52.089041095890416</v>
      </c>
      <c r="H12" s="154">
        <f>IF('Air Ninja - Input'!H62="","",'Air Ninja - Input'!H62)</f>
        <v>-52.089041095890416</v>
      </c>
      <c r="I12" s="153">
        <f>IF('Air Ninja - Input'!I62="","",'Air Ninja - Input'!I62)</f>
        <v>-52.089041095890416</v>
      </c>
      <c r="J12" s="153">
        <f>IF('Air Ninja - Input'!J62="","",'Air Ninja - Input'!J62)</f>
        <v>-52.089041095890416</v>
      </c>
      <c r="K12" s="153">
        <f>IF('Air Ninja - Input'!K62="","",'Air Ninja - Input'!K62)</f>
        <v>-52.089041095890416</v>
      </c>
      <c r="L12" s="153">
        <f>IF('Air Ninja - Input'!L62="","",'Air Ninja - Input'!L62)</f>
        <v>-52.089041095890416</v>
      </c>
      <c r="M12" s="153">
        <f>IF('Air Ninja - Input'!M62="","",'Air Ninja - Input'!M62)</f>
        <v>-52.089041095890416</v>
      </c>
      <c r="N12" s="154">
        <f>IF('Air Ninja - Input'!N62="","",'Air Ninja - Input'!N62)</f>
        <v>-52.089041095890416</v>
      </c>
      <c r="O12" s="152">
        <f>IF('Air Ninja - Input'!O62="","",'Air Ninja - Input'!O62)</f>
        <v>-52.089041095890416</v>
      </c>
      <c r="P12" s="153">
        <f>IF('Air Ninja - Input'!P62="","",'Air Ninja - Input'!P62)</f>
        <v>-52.089041095890416</v>
      </c>
      <c r="Q12" s="153">
        <f>IF('Air Ninja - Input'!Q62="","",'Air Ninja - Input'!Q62)</f>
        <v>-52.089041095890416</v>
      </c>
      <c r="R12" s="153">
        <f>IF('Air Ninja - Input'!R62="","",'Air Ninja - Input'!R62)</f>
        <v>-52.089041095890416</v>
      </c>
      <c r="S12" s="153">
        <f>IF('Air Ninja - Input'!S62="","",'Air Ninja - Input'!S62)</f>
        <v>-52.089041095890416</v>
      </c>
      <c r="T12" s="154">
        <f>IF('Air Ninja - Input'!T62="","",'Air Ninja - Input'!T62)</f>
        <v>-52.089041095890416</v>
      </c>
      <c r="U12" s="153">
        <f>IF('Air Ninja - Input'!U62="","",'Air Ninja - Input'!U62)</f>
        <v>-52.089041095890416</v>
      </c>
      <c r="V12" s="153">
        <f>IF('Air Ninja - Input'!V62="","",'Air Ninja - Input'!V62)</f>
        <v>-52.089041095890416</v>
      </c>
      <c r="W12" s="153">
        <f>IF('Air Ninja - Input'!W62="","",'Air Ninja - Input'!W62)</f>
        <v>-52.089041095890416</v>
      </c>
      <c r="X12" s="153">
        <f>IF('Air Ninja - Input'!X62="","",'Air Ninja - Input'!X62)</f>
        <v>-52.089041095890416</v>
      </c>
      <c r="Y12" s="153">
        <f>IF('Air Ninja - Input'!Y62="","",'Air Ninja - Input'!Y62)</f>
        <v>-52.089041095890416</v>
      </c>
      <c r="Z12" s="154">
        <f>IF('Air Ninja - Input'!Z62="","",'Air Ninja - Input'!Z62)</f>
        <v>-52.089041095890416</v>
      </c>
    </row>
    <row r="13" spans="1:26" ht="15.75">
      <c r="A13" s="91" t="str">
        <f>IF('Air Ninja - Input'!A63="","",'Air Ninja - Input'!A63)</f>
        <v>Ricavi arrotondati</v>
      </c>
      <c r="B13" s="148" t="str">
        <f>IF('Air Ninja - Input'!B63="","",'Air Ninja - Input'!B63)</f>
        <v/>
      </c>
      <c r="C13" s="149">
        <f>IF('Air Ninja - Input'!C63="","",'Air Ninja - Input'!C63)</f>
        <v>1349.5291095890414</v>
      </c>
      <c r="D13" s="150">
        <f>IF('Air Ninja - Input'!D63="","",'Air Ninja - Input'!D63)</f>
        <v>1531.1172945205483</v>
      </c>
      <c r="E13" s="150">
        <f>IF('Air Ninja - Input'!E63="","",'Air Ninja - Input'!E63)</f>
        <v>1712.705479452055</v>
      </c>
      <c r="F13" s="150">
        <f>IF('Air Ninja - Input'!F63="","",'Air Ninja - Input'!F63)</f>
        <v>1712.705479452055</v>
      </c>
      <c r="G13" s="150">
        <f>IF('Air Ninja - Input'!G63="","",'Air Ninja - Input'!G63)</f>
        <v>1712.705479452055</v>
      </c>
      <c r="H13" s="151">
        <f>IF('Air Ninja - Input'!H63="","",'Air Ninja - Input'!H63)</f>
        <v>1712.705479452055</v>
      </c>
      <c r="I13" s="150">
        <f>IF('Air Ninja - Input'!I63="","",'Air Ninja - Input'!I63)</f>
        <v>1712.705479452055</v>
      </c>
      <c r="J13" s="150">
        <f>IF('Air Ninja - Input'!J63="","",'Air Ninja - Input'!J63)</f>
        <v>1712.705479452055</v>
      </c>
      <c r="K13" s="150">
        <f>IF('Air Ninja - Input'!K63="","",'Air Ninja - Input'!K63)</f>
        <v>1712.705479452055</v>
      </c>
      <c r="L13" s="150">
        <f>IF('Air Ninja - Input'!L63="","",'Air Ninja - Input'!L63)</f>
        <v>1712.705479452055</v>
      </c>
      <c r="M13" s="150">
        <f>IF('Air Ninja - Input'!M63="","",'Air Ninja - Input'!M63)</f>
        <v>1712.705479452055</v>
      </c>
      <c r="N13" s="151">
        <f>IF('Air Ninja - Input'!N63="","",'Air Ninja - Input'!N63)</f>
        <v>1712.705479452055</v>
      </c>
      <c r="O13" s="149">
        <f>IF('Air Ninja - Input'!O63="","",'Air Ninja - Input'!O63)</f>
        <v>1712.705479452055</v>
      </c>
      <c r="P13" s="150">
        <f>IF('Air Ninja - Input'!P63="","",'Air Ninja - Input'!P63)</f>
        <v>1712.705479452055</v>
      </c>
      <c r="Q13" s="150">
        <f>IF('Air Ninja - Input'!Q63="","",'Air Ninja - Input'!Q63)</f>
        <v>1712.705479452055</v>
      </c>
      <c r="R13" s="150">
        <f>IF('Air Ninja - Input'!R63="","",'Air Ninja - Input'!R63)</f>
        <v>1712.705479452055</v>
      </c>
      <c r="S13" s="150">
        <f>IF('Air Ninja - Input'!S63="","",'Air Ninja - Input'!S63)</f>
        <v>1712.705479452055</v>
      </c>
      <c r="T13" s="151">
        <f>IF('Air Ninja - Input'!T63="","",'Air Ninja - Input'!T63)</f>
        <v>1712.705479452055</v>
      </c>
      <c r="U13" s="150">
        <f>IF('Air Ninja - Input'!U63="","",'Air Ninja - Input'!U63)</f>
        <v>1712.705479452055</v>
      </c>
      <c r="V13" s="150">
        <f>IF('Air Ninja - Input'!V63="","",'Air Ninja - Input'!V63)</f>
        <v>1712.705479452055</v>
      </c>
      <c r="W13" s="150">
        <f>IF('Air Ninja - Input'!W63="","",'Air Ninja - Input'!W63)</f>
        <v>1712.705479452055</v>
      </c>
      <c r="X13" s="150">
        <f>IF('Air Ninja - Input'!X63="","",'Air Ninja - Input'!X63)</f>
        <v>1712.705479452055</v>
      </c>
      <c r="Y13" s="150">
        <f>IF('Air Ninja - Input'!Y63="","",'Air Ninja - Input'!Y63)</f>
        <v>1712.705479452055</v>
      </c>
      <c r="Z13" s="151">
        <f>IF('Air Ninja - Input'!Z63="","",'Air Ninja - Input'!Z63)</f>
        <v>1712.705479452055</v>
      </c>
    </row>
    <row r="14" spans="1:26">
      <c r="A14" s="1" t="str">
        <f>IF('Air Ninja - Input'!A64="","",'Air Ninja - Input'!A64)</f>
        <v/>
      </c>
      <c r="B14" s="148" t="str">
        <f>IF('Air Ninja - Input'!B64="","",'Air Ninja - Input'!B64)</f>
        <v/>
      </c>
      <c r="C14" s="149" t="str">
        <f>IF('Air Ninja - Input'!C64="","",'Air Ninja - Input'!C64)</f>
        <v/>
      </c>
      <c r="D14" s="150" t="str">
        <f>IF('Air Ninja - Input'!D64="","",'Air Ninja - Input'!D64)</f>
        <v/>
      </c>
      <c r="E14" s="150" t="str">
        <f>IF('Air Ninja - Input'!E64="","",'Air Ninja - Input'!E64)</f>
        <v/>
      </c>
      <c r="F14" s="150" t="str">
        <f>IF('Air Ninja - Input'!F64="","",'Air Ninja - Input'!F64)</f>
        <v/>
      </c>
      <c r="G14" s="150" t="str">
        <f>IF('Air Ninja - Input'!G64="","",'Air Ninja - Input'!G64)</f>
        <v/>
      </c>
      <c r="H14" s="151" t="str">
        <f>IF('Air Ninja - Input'!H64="","",'Air Ninja - Input'!H64)</f>
        <v/>
      </c>
      <c r="I14" s="150" t="str">
        <f>IF('Air Ninja - Input'!I64="","",'Air Ninja - Input'!I64)</f>
        <v/>
      </c>
      <c r="J14" s="150" t="str">
        <f>IF('Air Ninja - Input'!J64="","",'Air Ninja - Input'!J64)</f>
        <v/>
      </c>
      <c r="K14" s="150" t="str">
        <f>IF('Air Ninja - Input'!K64="","",'Air Ninja - Input'!K64)</f>
        <v/>
      </c>
      <c r="L14" s="150" t="str">
        <f>IF('Air Ninja - Input'!L64="","",'Air Ninja - Input'!L64)</f>
        <v/>
      </c>
      <c r="M14" s="150" t="str">
        <f>IF('Air Ninja - Input'!M64="","",'Air Ninja - Input'!M64)</f>
        <v/>
      </c>
      <c r="N14" s="151" t="str">
        <f>IF('Air Ninja - Input'!N64="","",'Air Ninja - Input'!N64)</f>
        <v/>
      </c>
      <c r="O14" s="149" t="str">
        <f>IF('Air Ninja - Input'!O64="","",'Air Ninja - Input'!O64)</f>
        <v/>
      </c>
      <c r="P14" s="150" t="str">
        <f>IF('Air Ninja - Input'!P64="","",'Air Ninja - Input'!P64)</f>
        <v/>
      </c>
      <c r="Q14" s="150" t="str">
        <f>IF('Air Ninja - Input'!Q64="","",'Air Ninja - Input'!Q64)</f>
        <v/>
      </c>
      <c r="R14" s="150" t="str">
        <f>IF('Air Ninja - Input'!R64="","",'Air Ninja - Input'!R64)</f>
        <v/>
      </c>
      <c r="S14" s="150" t="str">
        <f>IF('Air Ninja - Input'!S64="","",'Air Ninja - Input'!S64)</f>
        <v/>
      </c>
      <c r="T14" s="151" t="str">
        <f>IF('Air Ninja - Input'!T64="","",'Air Ninja - Input'!T64)</f>
        <v/>
      </c>
      <c r="U14" s="150" t="str">
        <f>IF('Air Ninja - Input'!U64="","",'Air Ninja - Input'!U64)</f>
        <v/>
      </c>
      <c r="V14" s="150" t="str">
        <f>IF('Air Ninja - Input'!V64="","",'Air Ninja - Input'!V64)</f>
        <v/>
      </c>
      <c r="W14" s="150" t="str">
        <f>IF('Air Ninja - Input'!W64="","",'Air Ninja - Input'!W64)</f>
        <v/>
      </c>
      <c r="X14" s="150" t="str">
        <f>IF('Air Ninja - Input'!X64="","",'Air Ninja - Input'!X64)</f>
        <v/>
      </c>
      <c r="Y14" s="150" t="str">
        <f>IF('Air Ninja - Input'!Y64="","",'Air Ninja - Input'!Y64)</f>
        <v/>
      </c>
      <c r="Z14" s="151" t="str">
        <f>IF('Air Ninja - Input'!Z64="","",'Air Ninja - Input'!Z64)</f>
        <v/>
      </c>
    </row>
    <row r="15" spans="1:26">
      <c r="A15" s="92" t="str">
        <f>IF('Air Ninja - Input'!A65="","",'Air Ninja - Input'!A65)</f>
        <v>Spese</v>
      </c>
      <c r="B15" s="148" t="str">
        <f>IF('Air Ninja - Input'!B65="","",'Air Ninja - Input'!B65)</f>
        <v/>
      </c>
      <c r="C15" s="149" t="str">
        <f>IF('Air Ninja - Input'!C65="","",'Air Ninja - Input'!C65)</f>
        <v/>
      </c>
      <c r="D15" s="150" t="str">
        <f>IF('Air Ninja - Input'!D65="","",'Air Ninja - Input'!D65)</f>
        <v/>
      </c>
      <c r="E15" s="150" t="str">
        <f>IF('Air Ninja - Input'!E65="","",'Air Ninja - Input'!E65)</f>
        <v/>
      </c>
      <c r="F15" s="150" t="str">
        <f>IF('Air Ninja - Input'!F65="","",'Air Ninja - Input'!F65)</f>
        <v/>
      </c>
      <c r="G15" s="150" t="str">
        <f>IF('Air Ninja - Input'!G65="","",'Air Ninja - Input'!G65)</f>
        <v/>
      </c>
      <c r="H15" s="151" t="str">
        <f>IF('Air Ninja - Input'!H65="","",'Air Ninja - Input'!H65)</f>
        <v/>
      </c>
      <c r="I15" s="150" t="str">
        <f>IF('Air Ninja - Input'!I65="","",'Air Ninja - Input'!I65)</f>
        <v/>
      </c>
      <c r="J15" s="150" t="str">
        <f>IF('Air Ninja - Input'!J65="","",'Air Ninja - Input'!J65)</f>
        <v/>
      </c>
      <c r="K15" s="150" t="str">
        <f>IF('Air Ninja - Input'!K65="","",'Air Ninja - Input'!K65)</f>
        <v/>
      </c>
      <c r="L15" s="150" t="str">
        <f>IF('Air Ninja - Input'!L65="","",'Air Ninja - Input'!L65)</f>
        <v/>
      </c>
      <c r="M15" s="150" t="str">
        <f>IF('Air Ninja - Input'!M65="","",'Air Ninja - Input'!M65)</f>
        <v/>
      </c>
      <c r="N15" s="151" t="str">
        <f>IF('Air Ninja - Input'!N65="","",'Air Ninja - Input'!N65)</f>
        <v/>
      </c>
      <c r="O15" s="149" t="str">
        <f>IF('Air Ninja - Input'!O65="","",'Air Ninja - Input'!O65)</f>
        <v/>
      </c>
      <c r="P15" s="150" t="str">
        <f>IF('Air Ninja - Input'!P65="","",'Air Ninja - Input'!P65)</f>
        <v/>
      </c>
      <c r="Q15" s="150" t="str">
        <f>IF('Air Ninja - Input'!Q65="","",'Air Ninja - Input'!Q65)</f>
        <v/>
      </c>
      <c r="R15" s="150" t="str">
        <f>IF('Air Ninja - Input'!R65="","",'Air Ninja - Input'!R65)</f>
        <v/>
      </c>
      <c r="S15" s="150" t="str">
        <f>IF('Air Ninja - Input'!S65="","",'Air Ninja - Input'!S65)</f>
        <v/>
      </c>
      <c r="T15" s="151" t="str">
        <f>IF('Air Ninja - Input'!T65="","",'Air Ninja - Input'!T65)</f>
        <v/>
      </c>
      <c r="U15" s="150" t="str">
        <f>IF('Air Ninja - Input'!U65="","",'Air Ninja - Input'!U65)</f>
        <v/>
      </c>
      <c r="V15" s="150" t="str">
        <f>IF('Air Ninja - Input'!V65="","",'Air Ninja - Input'!V65)</f>
        <v/>
      </c>
      <c r="W15" s="150" t="str">
        <f>IF('Air Ninja - Input'!W65="","",'Air Ninja - Input'!W65)</f>
        <v/>
      </c>
      <c r="X15" s="150" t="str">
        <f>IF('Air Ninja - Input'!X65="","",'Air Ninja - Input'!X65)</f>
        <v/>
      </c>
      <c r="Y15" s="150" t="str">
        <f>IF('Air Ninja - Input'!Y65="","",'Air Ninja - Input'!Y65)</f>
        <v/>
      </c>
      <c r="Z15" s="151" t="str">
        <f>IF('Air Ninja - Input'!Z65="","",'Air Ninja - Input'!Z65)</f>
        <v/>
      </c>
    </row>
    <row r="16" spans="1:26">
      <c r="A16" s="1" t="str">
        <f>IF('Air Ninja - Input'!A66="","",'Air Ninja - Input'!A66)</f>
        <v>Affitto</v>
      </c>
      <c r="B16" s="148" t="str">
        <f>IF('Air Ninja - Input'!B66="","",'Air Ninja - Input'!B66)</f>
        <v/>
      </c>
      <c r="C16" s="149">
        <f>IF('Air Ninja - Input'!C66="","",'Air Ninja - Input'!C66)</f>
        <v>-1000</v>
      </c>
      <c r="D16" s="150">
        <f>IF('Air Ninja - Input'!D66="","",'Air Ninja - Input'!D66)</f>
        <v>-1000</v>
      </c>
      <c r="E16" s="150">
        <f>IF('Air Ninja - Input'!E66="","",'Air Ninja - Input'!E66)</f>
        <v>-1000</v>
      </c>
      <c r="F16" s="150">
        <f>IF('Air Ninja - Input'!F66="","",'Air Ninja - Input'!F66)</f>
        <v>-1000</v>
      </c>
      <c r="G16" s="150">
        <f>IF('Air Ninja - Input'!G66="","",'Air Ninja - Input'!G66)</f>
        <v>-1000</v>
      </c>
      <c r="H16" s="151">
        <f>IF('Air Ninja - Input'!H66="","",'Air Ninja - Input'!H66)</f>
        <v>-1000</v>
      </c>
      <c r="I16" s="150">
        <f>IF('Air Ninja - Input'!I66="","",'Air Ninja - Input'!I66)</f>
        <v>-1000</v>
      </c>
      <c r="J16" s="150">
        <f>IF('Air Ninja - Input'!J66="","",'Air Ninja - Input'!J66)</f>
        <v>-1000</v>
      </c>
      <c r="K16" s="150">
        <f>IF('Air Ninja - Input'!K66="","",'Air Ninja - Input'!K66)</f>
        <v>-1000</v>
      </c>
      <c r="L16" s="150">
        <f>IF('Air Ninja - Input'!L66="","",'Air Ninja - Input'!L66)</f>
        <v>-1000</v>
      </c>
      <c r="M16" s="150">
        <f>IF('Air Ninja - Input'!M66="","",'Air Ninja - Input'!M66)</f>
        <v>-1000</v>
      </c>
      <c r="N16" s="151">
        <f>IF('Air Ninja - Input'!N66="","",'Air Ninja - Input'!N66)</f>
        <v>-1000</v>
      </c>
      <c r="O16" s="149">
        <f>IF('Air Ninja - Input'!O66="","",'Air Ninja - Input'!O66)</f>
        <v>-1000</v>
      </c>
      <c r="P16" s="150">
        <f>IF('Air Ninja - Input'!P66="","",'Air Ninja - Input'!P66)</f>
        <v>-1000</v>
      </c>
      <c r="Q16" s="150">
        <f>IF('Air Ninja - Input'!Q66="","",'Air Ninja - Input'!Q66)</f>
        <v>-1000</v>
      </c>
      <c r="R16" s="150">
        <f>IF('Air Ninja - Input'!R66="","",'Air Ninja - Input'!R66)</f>
        <v>-1000</v>
      </c>
      <c r="S16" s="150">
        <f>IF('Air Ninja - Input'!S66="","",'Air Ninja - Input'!S66)</f>
        <v>-1000</v>
      </c>
      <c r="T16" s="151">
        <f>IF('Air Ninja - Input'!T66="","",'Air Ninja - Input'!T66)</f>
        <v>-1000</v>
      </c>
      <c r="U16" s="150">
        <f>IF('Air Ninja - Input'!U66="","",'Air Ninja - Input'!U66)</f>
        <v>-1000</v>
      </c>
      <c r="V16" s="150">
        <f>IF('Air Ninja - Input'!V66="","",'Air Ninja - Input'!V66)</f>
        <v>-1000</v>
      </c>
      <c r="W16" s="150">
        <f>IF('Air Ninja - Input'!W66="","",'Air Ninja - Input'!W66)</f>
        <v>-1000</v>
      </c>
      <c r="X16" s="150">
        <f>IF('Air Ninja - Input'!X66="","",'Air Ninja - Input'!X66)</f>
        <v>-1000</v>
      </c>
      <c r="Y16" s="150">
        <f>IF('Air Ninja - Input'!Y66="","",'Air Ninja - Input'!Y66)</f>
        <v>-1000</v>
      </c>
      <c r="Z16" s="151">
        <f>IF('Air Ninja - Input'!Z66="","",'Air Ninja - Input'!Z66)</f>
        <v>-1000</v>
      </c>
    </row>
    <row r="17" spans="1:26">
      <c r="A17" s="1" t="str">
        <f>IF('Air Ninja - Input'!A67="","",'Air Ninja - Input'!A67)</f>
        <v>Bollette</v>
      </c>
      <c r="B17" s="148" t="str">
        <f>IF('Air Ninja - Input'!B67="","",'Air Ninja - Input'!B67)</f>
        <v/>
      </c>
      <c r="C17" s="149">
        <f>IF('Air Ninja - Input'!C67="","",'Air Ninja - Input'!C67)</f>
        <v>-70</v>
      </c>
      <c r="D17" s="150">
        <f>IF('Air Ninja - Input'!D67="","",'Air Ninja - Input'!D67)</f>
        <v>-70</v>
      </c>
      <c r="E17" s="150">
        <f>IF('Air Ninja - Input'!E67="","",'Air Ninja - Input'!E67)</f>
        <v>-70</v>
      </c>
      <c r="F17" s="150">
        <f>IF('Air Ninja - Input'!F67="","",'Air Ninja - Input'!F67)</f>
        <v>-70</v>
      </c>
      <c r="G17" s="150">
        <f>IF('Air Ninja - Input'!G67="","",'Air Ninja - Input'!G67)</f>
        <v>-70</v>
      </c>
      <c r="H17" s="151">
        <f>IF('Air Ninja - Input'!H67="","",'Air Ninja - Input'!H67)</f>
        <v>-70</v>
      </c>
      <c r="I17" s="150">
        <f>IF('Air Ninja - Input'!I67="","",'Air Ninja - Input'!I67)</f>
        <v>-70</v>
      </c>
      <c r="J17" s="150">
        <f>IF('Air Ninja - Input'!J67="","",'Air Ninja - Input'!J67)</f>
        <v>-70</v>
      </c>
      <c r="K17" s="150">
        <f>IF('Air Ninja - Input'!K67="","",'Air Ninja - Input'!K67)</f>
        <v>-70</v>
      </c>
      <c r="L17" s="150">
        <f>IF('Air Ninja - Input'!L67="","",'Air Ninja - Input'!L67)</f>
        <v>-70</v>
      </c>
      <c r="M17" s="150">
        <f>IF('Air Ninja - Input'!M67="","",'Air Ninja - Input'!M67)</f>
        <v>-70</v>
      </c>
      <c r="N17" s="151">
        <f>IF('Air Ninja - Input'!N67="","",'Air Ninja - Input'!N67)</f>
        <v>-70</v>
      </c>
      <c r="O17" s="149">
        <f>IF('Air Ninja - Input'!O67="","",'Air Ninja - Input'!O67)</f>
        <v>-70</v>
      </c>
      <c r="P17" s="150">
        <f>IF('Air Ninja - Input'!P67="","",'Air Ninja - Input'!P67)</f>
        <v>-70</v>
      </c>
      <c r="Q17" s="150">
        <f>IF('Air Ninja - Input'!Q67="","",'Air Ninja - Input'!Q67)</f>
        <v>-70</v>
      </c>
      <c r="R17" s="150">
        <f>IF('Air Ninja - Input'!R67="","",'Air Ninja - Input'!R67)</f>
        <v>-70</v>
      </c>
      <c r="S17" s="150">
        <f>IF('Air Ninja - Input'!S67="","",'Air Ninja - Input'!S67)</f>
        <v>-70</v>
      </c>
      <c r="T17" s="151">
        <f>IF('Air Ninja - Input'!T67="","",'Air Ninja - Input'!T67)</f>
        <v>-70</v>
      </c>
      <c r="U17" s="150">
        <f>IF('Air Ninja - Input'!U67="","",'Air Ninja - Input'!U67)</f>
        <v>-70</v>
      </c>
      <c r="V17" s="150">
        <f>IF('Air Ninja - Input'!V67="","",'Air Ninja - Input'!V67)</f>
        <v>-70</v>
      </c>
      <c r="W17" s="150">
        <f>IF('Air Ninja - Input'!W67="","",'Air Ninja - Input'!W67)</f>
        <v>-70</v>
      </c>
      <c r="X17" s="150">
        <f>IF('Air Ninja - Input'!X67="","",'Air Ninja - Input'!X67)</f>
        <v>-70</v>
      </c>
      <c r="Y17" s="150">
        <f>IF('Air Ninja - Input'!Y67="","",'Air Ninja - Input'!Y67)</f>
        <v>-70</v>
      </c>
      <c r="Z17" s="151">
        <f>IF('Air Ninja - Input'!Z67="","",'Air Ninja - Input'!Z67)</f>
        <v>-70</v>
      </c>
    </row>
    <row r="18" spans="1:26">
      <c r="A18" s="1" t="str">
        <f>IF('Air Ninja - Input'!A68="","",'Air Ninja - Input'!A68)</f>
        <v>Internet/PayTV…</v>
      </c>
      <c r="B18" s="148" t="str">
        <f>IF('Air Ninja - Input'!B68="","",'Air Ninja - Input'!B68)</f>
        <v/>
      </c>
      <c r="C18" s="149">
        <f>IF('Air Ninja - Input'!C68="","",'Air Ninja - Input'!C68)</f>
        <v>-30</v>
      </c>
      <c r="D18" s="150">
        <f>IF('Air Ninja - Input'!D68="","",'Air Ninja - Input'!D68)</f>
        <v>-30</v>
      </c>
      <c r="E18" s="150">
        <f>IF('Air Ninja - Input'!E68="","",'Air Ninja - Input'!E68)</f>
        <v>-30</v>
      </c>
      <c r="F18" s="150">
        <f>IF('Air Ninja - Input'!F68="","",'Air Ninja - Input'!F68)</f>
        <v>-30</v>
      </c>
      <c r="G18" s="150">
        <f>IF('Air Ninja - Input'!G68="","",'Air Ninja - Input'!G68)</f>
        <v>-30</v>
      </c>
      <c r="H18" s="151">
        <f>IF('Air Ninja - Input'!H68="","",'Air Ninja - Input'!H68)</f>
        <v>-30</v>
      </c>
      <c r="I18" s="150">
        <f>IF('Air Ninja - Input'!I68="","",'Air Ninja - Input'!I68)</f>
        <v>-30</v>
      </c>
      <c r="J18" s="150">
        <f>IF('Air Ninja - Input'!J68="","",'Air Ninja - Input'!J68)</f>
        <v>-30</v>
      </c>
      <c r="K18" s="150">
        <f>IF('Air Ninja - Input'!K68="","",'Air Ninja - Input'!K68)</f>
        <v>-30</v>
      </c>
      <c r="L18" s="150">
        <f>IF('Air Ninja - Input'!L68="","",'Air Ninja - Input'!L68)</f>
        <v>-30</v>
      </c>
      <c r="M18" s="150">
        <f>IF('Air Ninja - Input'!M68="","",'Air Ninja - Input'!M68)</f>
        <v>-30</v>
      </c>
      <c r="N18" s="151">
        <f>IF('Air Ninja - Input'!N68="","",'Air Ninja - Input'!N68)</f>
        <v>-30</v>
      </c>
      <c r="O18" s="149">
        <f>IF('Air Ninja - Input'!O68="","",'Air Ninja - Input'!O68)</f>
        <v>-30</v>
      </c>
      <c r="P18" s="150">
        <f>IF('Air Ninja - Input'!P68="","",'Air Ninja - Input'!P68)</f>
        <v>-30</v>
      </c>
      <c r="Q18" s="150">
        <f>IF('Air Ninja - Input'!Q68="","",'Air Ninja - Input'!Q68)</f>
        <v>-30</v>
      </c>
      <c r="R18" s="150">
        <f>IF('Air Ninja - Input'!R68="","",'Air Ninja - Input'!R68)</f>
        <v>-30</v>
      </c>
      <c r="S18" s="150">
        <f>IF('Air Ninja - Input'!S68="","",'Air Ninja - Input'!S68)</f>
        <v>-30</v>
      </c>
      <c r="T18" s="151">
        <f>IF('Air Ninja - Input'!T68="","",'Air Ninja - Input'!T68)</f>
        <v>-30</v>
      </c>
      <c r="U18" s="150">
        <f>IF('Air Ninja - Input'!U68="","",'Air Ninja - Input'!U68)</f>
        <v>-30</v>
      </c>
      <c r="V18" s="150">
        <f>IF('Air Ninja - Input'!V68="","",'Air Ninja - Input'!V68)</f>
        <v>-30</v>
      </c>
      <c r="W18" s="150">
        <f>IF('Air Ninja - Input'!W68="","",'Air Ninja - Input'!W68)</f>
        <v>-30</v>
      </c>
      <c r="X18" s="150">
        <f>IF('Air Ninja - Input'!X68="","",'Air Ninja - Input'!X68)</f>
        <v>-30</v>
      </c>
      <c r="Y18" s="150">
        <f>IF('Air Ninja - Input'!Y68="","",'Air Ninja - Input'!Y68)</f>
        <v>-30</v>
      </c>
      <c r="Z18" s="151">
        <f>IF('Air Ninja - Input'!Z68="","",'Air Ninja - Input'!Z68)</f>
        <v>-30</v>
      </c>
    </row>
    <row r="19" spans="1:26">
      <c r="A19" s="1" t="str">
        <f>IF('Air Ninja - Input'!A69="","",'Air Ninja - Input'!A69)</f>
        <v>Garage</v>
      </c>
      <c r="B19" s="148" t="str">
        <f>IF('Air Ninja - Input'!B69="","",'Air Ninja - Input'!B69)</f>
        <v/>
      </c>
      <c r="C19" s="149">
        <f>IF('Air Ninja - Input'!C69="","",'Air Ninja - Input'!C69)</f>
        <v>0</v>
      </c>
      <c r="D19" s="150">
        <f>IF('Air Ninja - Input'!D69="","",'Air Ninja - Input'!D69)</f>
        <v>0</v>
      </c>
      <c r="E19" s="150">
        <f>IF('Air Ninja - Input'!E69="","",'Air Ninja - Input'!E69)</f>
        <v>0</v>
      </c>
      <c r="F19" s="150">
        <f>IF('Air Ninja - Input'!F69="","",'Air Ninja - Input'!F69)</f>
        <v>0</v>
      </c>
      <c r="G19" s="150">
        <f>IF('Air Ninja - Input'!G69="","",'Air Ninja - Input'!G69)</f>
        <v>0</v>
      </c>
      <c r="H19" s="151">
        <f>IF('Air Ninja - Input'!H69="","",'Air Ninja - Input'!H69)</f>
        <v>0</v>
      </c>
      <c r="I19" s="150">
        <f>IF('Air Ninja - Input'!I69="","",'Air Ninja - Input'!I69)</f>
        <v>0</v>
      </c>
      <c r="J19" s="150">
        <f>IF('Air Ninja - Input'!J69="","",'Air Ninja - Input'!J69)</f>
        <v>0</v>
      </c>
      <c r="K19" s="150">
        <f>IF('Air Ninja - Input'!K69="","",'Air Ninja - Input'!K69)</f>
        <v>0</v>
      </c>
      <c r="L19" s="150">
        <f>IF('Air Ninja - Input'!L69="","",'Air Ninja - Input'!L69)</f>
        <v>0</v>
      </c>
      <c r="M19" s="150">
        <f>IF('Air Ninja - Input'!M69="","",'Air Ninja - Input'!M69)</f>
        <v>0</v>
      </c>
      <c r="N19" s="151">
        <f>IF('Air Ninja - Input'!N69="","",'Air Ninja - Input'!N69)</f>
        <v>0</v>
      </c>
      <c r="O19" s="149">
        <f>IF('Air Ninja - Input'!O69="","",'Air Ninja - Input'!O69)</f>
        <v>0</v>
      </c>
      <c r="P19" s="150">
        <f>IF('Air Ninja - Input'!P69="","",'Air Ninja - Input'!P69)</f>
        <v>0</v>
      </c>
      <c r="Q19" s="150">
        <f>IF('Air Ninja - Input'!Q69="","",'Air Ninja - Input'!Q69)</f>
        <v>0</v>
      </c>
      <c r="R19" s="150">
        <f>IF('Air Ninja - Input'!R69="","",'Air Ninja - Input'!R69)</f>
        <v>0</v>
      </c>
      <c r="S19" s="150">
        <f>IF('Air Ninja - Input'!S69="","",'Air Ninja - Input'!S69)</f>
        <v>0</v>
      </c>
      <c r="T19" s="151">
        <f>IF('Air Ninja - Input'!T69="","",'Air Ninja - Input'!T69)</f>
        <v>0</v>
      </c>
      <c r="U19" s="150">
        <f>IF('Air Ninja - Input'!U69="","",'Air Ninja - Input'!U69)</f>
        <v>0</v>
      </c>
      <c r="V19" s="150">
        <f>IF('Air Ninja - Input'!V69="","",'Air Ninja - Input'!V69)</f>
        <v>0</v>
      </c>
      <c r="W19" s="150">
        <f>IF('Air Ninja - Input'!W69="","",'Air Ninja - Input'!W69)</f>
        <v>0</v>
      </c>
      <c r="X19" s="150">
        <f>IF('Air Ninja - Input'!X69="","",'Air Ninja - Input'!X69)</f>
        <v>0</v>
      </c>
      <c r="Y19" s="150">
        <f>IF('Air Ninja - Input'!Y69="","",'Air Ninja - Input'!Y69)</f>
        <v>0</v>
      </c>
      <c r="Z19" s="151">
        <f>IF('Air Ninja - Input'!Z69="","",'Air Ninja - Input'!Z69)</f>
        <v>0</v>
      </c>
    </row>
    <row r="20" spans="1:26">
      <c r="A20" s="1" t="str">
        <f>IF('Air Ninja - Input'!A70="","",'Air Ninja - Input'!A70)</f>
        <v>Lavanderia</v>
      </c>
      <c r="B20" s="148" t="str">
        <f>IF('Air Ninja - Input'!B70="","",'Air Ninja - Input'!B70)</f>
        <v/>
      </c>
      <c r="C20" s="149">
        <f>IF('Air Ninja - Input'!C70="","",'Air Ninja - Input'!C70)</f>
        <v>0</v>
      </c>
      <c r="D20" s="150">
        <f>IF('Air Ninja - Input'!D70="","",'Air Ninja - Input'!D70)</f>
        <v>0</v>
      </c>
      <c r="E20" s="150">
        <f>IF('Air Ninja - Input'!E70="","",'Air Ninja - Input'!E70)</f>
        <v>0</v>
      </c>
      <c r="F20" s="150">
        <f>IF('Air Ninja - Input'!F70="","",'Air Ninja - Input'!F70)</f>
        <v>0</v>
      </c>
      <c r="G20" s="150">
        <f>IF('Air Ninja - Input'!G70="","",'Air Ninja - Input'!G70)</f>
        <v>0</v>
      </c>
      <c r="H20" s="151">
        <f>IF('Air Ninja - Input'!H70="","",'Air Ninja - Input'!H70)</f>
        <v>0</v>
      </c>
      <c r="I20" s="150">
        <f>IF('Air Ninja - Input'!I70="","",'Air Ninja - Input'!I70)</f>
        <v>0</v>
      </c>
      <c r="J20" s="150">
        <f>IF('Air Ninja - Input'!J70="","",'Air Ninja - Input'!J70)</f>
        <v>0</v>
      </c>
      <c r="K20" s="150">
        <f>IF('Air Ninja - Input'!K70="","",'Air Ninja - Input'!K70)</f>
        <v>0</v>
      </c>
      <c r="L20" s="150">
        <f>IF('Air Ninja - Input'!L70="","",'Air Ninja - Input'!L70)</f>
        <v>0</v>
      </c>
      <c r="M20" s="150">
        <f>IF('Air Ninja - Input'!M70="","",'Air Ninja - Input'!M70)</f>
        <v>0</v>
      </c>
      <c r="N20" s="151">
        <f>IF('Air Ninja - Input'!N70="","",'Air Ninja - Input'!N70)</f>
        <v>0</v>
      </c>
      <c r="O20" s="149">
        <f>IF('Air Ninja - Input'!O70="","",'Air Ninja - Input'!O70)</f>
        <v>0</v>
      </c>
      <c r="P20" s="150">
        <f>IF('Air Ninja - Input'!P70="","",'Air Ninja - Input'!P70)</f>
        <v>0</v>
      </c>
      <c r="Q20" s="150">
        <f>IF('Air Ninja - Input'!Q70="","",'Air Ninja - Input'!Q70)</f>
        <v>0</v>
      </c>
      <c r="R20" s="150">
        <f>IF('Air Ninja - Input'!R70="","",'Air Ninja - Input'!R70)</f>
        <v>0</v>
      </c>
      <c r="S20" s="150">
        <f>IF('Air Ninja - Input'!S70="","",'Air Ninja - Input'!S70)</f>
        <v>0</v>
      </c>
      <c r="T20" s="151">
        <f>IF('Air Ninja - Input'!T70="","",'Air Ninja - Input'!T70)</f>
        <v>0</v>
      </c>
      <c r="U20" s="150">
        <f>IF('Air Ninja - Input'!U70="","",'Air Ninja - Input'!U70)</f>
        <v>0</v>
      </c>
      <c r="V20" s="150">
        <f>IF('Air Ninja - Input'!V70="","",'Air Ninja - Input'!V70)</f>
        <v>0</v>
      </c>
      <c r="W20" s="150">
        <f>IF('Air Ninja - Input'!W70="","",'Air Ninja - Input'!W70)</f>
        <v>0</v>
      </c>
      <c r="X20" s="150">
        <f>IF('Air Ninja - Input'!X70="","",'Air Ninja - Input'!X70)</f>
        <v>0</v>
      </c>
      <c r="Y20" s="150">
        <f>IF('Air Ninja - Input'!Y70="","",'Air Ninja - Input'!Y70)</f>
        <v>0</v>
      </c>
      <c r="Z20" s="151">
        <f>IF('Air Ninja - Input'!Z70="","",'Air Ninja - Input'!Z70)</f>
        <v>0</v>
      </c>
    </row>
    <row r="21" spans="1:26">
      <c r="A21" s="1" t="str">
        <f>IF('Air Ninja - Input'!A71="","",'Air Ninja - Input'!A71)</f>
        <v>Pulizie</v>
      </c>
      <c r="B21" s="148" t="str">
        <f>IF('Air Ninja - Input'!B71="","",'Air Ninja - Input'!B71)</f>
        <v/>
      </c>
      <c r="C21" s="149">
        <f>IF('Air Ninja - Input'!C71="","",'Air Ninja - Input'!C71)</f>
        <v>-173.33333333333334</v>
      </c>
      <c r="D21" s="150">
        <f>IF('Air Ninja - Input'!D71="","",'Air Ninja - Input'!D71)</f>
        <v>-173.33333333333334</v>
      </c>
      <c r="E21" s="150">
        <f>IF('Air Ninja - Input'!E71="","",'Air Ninja - Input'!E71)</f>
        <v>-173.33333333333334</v>
      </c>
      <c r="F21" s="150">
        <f>IF('Air Ninja - Input'!F71="","",'Air Ninja - Input'!F71)</f>
        <v>-173.33333333333334</v>
      </c>
      <c r="G21" s="150">
        <f>IF('Air Ninja - Input'!G71="","",'Air Ninja - Input'!G71)</f>
        <v>-173.33333333333334</v>
      </c>
      <c r="H21" s="151">
        <f>IF('Air Ninja - Input'!H71="","",'Air Ninja - Input'!H71)</f>
        <v>-173.33333333333334</v>
      </c>
      <c r="I21" s="150">
        <f>IF('Air Ninja - Input'!I71="","",'Air Ninja - Input'!I71)</f>
        <v>-173.33333333333334</v>
      </c>
      <c r="J21" s="150">
        <f>IF('Air Ninja - Input'!J71="","",'Air Ninja - Input'!J71)</f>
        <v>-173.33333333333334</v>
      </c>
      <c r="K21" s="150">
        <f>IF('Air Ninja - Input'!K71="","",'Air Ninja - Input'!K71)</f>
        <v>-173.33333333333334</v>
      </c>
      <c r="L21" s="150">
        <f>IF('Air Ninja - Input'!L71="","",'Air Ninja - Input'!L71)</f>
        <v>-173.33333333333334</v>
      </c>
      <c r="M21" s="150">
        <f>IF('Air Ninja - Input'!M71="","",'Air Ninja - Input'!M71)</f>
        <v>-173.33333333333334</v>
      </c>
      <c r="N21" s="151">
        <f>IF('Air Ninja - Input'!N71="","",'Air Ninja - Input'!N71)</f>
        <v>-173.33333333333334</v>
      </c>
      <c r="O21" s="149">
        <f>IF('Air Ninja - Input'!O71="","",'Air Ninja - Input'!O71)</f>
        <v>-173.33333333333334</v>
      </c>
      <c r="P21" s="150">
        <f>IF('Air Ninja - Input'!P71="","",'Air Ninja - Input'!P71)</f>
        <v>-173.33333333333334</v>
      </c>
      <c r="Q21" s="150">
        <f>IF('Air Ninja - Input'!Q71="","",'Air Ninja - Input'!Q71)</f>
        <v>-173.33333333333334</v>
      </c>
      <c r="R21" s="150">
        <f>IF('Air Ninja - Input'!R71="","",'Air Ninja - Input'!R71)</f>
        <v>-173.33333333333334</v>
      </c>
      <c r="S21" s="150">
        <f>IF('Air Ninja - Input'!S71="","",'Air Ninja - Input'!S71)</f>
        <v>-173.33333333333334</v>
      </c>
      <c r="T21" s="151">
        <f>IF('Air Ninja - Input'!T71="","",'Air Ninja - Input'!T71)</f>
        <v>-173.33333333333334</v>
      </c>
      <c r="U21" s="150">
        <f>IF('Air Ninja - Input'!U71="","",'Air Ninja - Input'!U71)</f>
        <v>-173.33333333333334</v>
      </c>
      <c r="V21" s="150">
        <f>IF('Air Ninja - Input'!V71="","",'Air Ninja - Input'!V71)</f>
        <v>-173.33333333333334</v>
      </c>
      <c r="W21" s="150">
        <f>IF('Air Ninja - Input'!W71="","",'Air Ninja - Input'!W71)</f>
        <v>-173.33333333333334</v>
      </c>
      <c r="X21" s="150">
        <f>IF('Air Ninja - Input'!X71="","",'Air Ninja - Input'!X71)</f>
        <v>-173.33333333333334</v>
      </c>
      <c r="Y21" s="150">
        <f>IF('Air Ninja - Input'!Y71="","",'Air Ninja - Input'!Y71)</f>
        <v>-173.33333333333334</v>
      </c>
      <c r="Z21" s="151">
        <f>IF('Air Ninja - Input'!Z71="","",'Air Ninja - Input'!Z71)</f>
        <v>-173.33333333333334</v>
      </c>
    </row>
    <row r="22" spans="1:26">
      <c r="A22" s="1" t="str">
        <f>IF('Air Ninja - Input'!A72="","",'Air Ninja - Input'!A72)</f>
        <v>Consumabili</v>
      </c>
      <c r="B22" s="148" t="str">
        <f>IF('Air Ninja - Input'!B72="","",'Air Ninja - Input'!B72)</f>
        <v/>
      </c>
      <c r="C22" s="149">
        <f>IF('Air Ninja - Input'!C72="","",'Air Ninja - Input'!C72)</f>
        <v>-48.533333333333331</v>
      </c>
      <c r="D22" s="150">
        <f>IF('Air Ninja - Input'!D72="","",'Air Ninja - Input'!D72)</f>
        <v>-48.533333333333331</v>
      </c>
      <c r="E22" s="150">
        <f>IF('Air Ninja - Input'!E72="","",'Air Ninja - Input'!E72)</f>
        <v>-48.533333333333331</v>
      </c>
      <c r="F22" s="150">
        <f>IF('Air Ninja - Input'!F72="","",'Air Ninja - Input'!F72)</f>
        <v>-48.533333333333331</v>
      </c>
      <c r="G22" s="150">
        <f>IF('Air Ninja - Input'!G72="","",'Air Ninja - Input'!G72)</f>
        <v>-48.533333333333331</v>
      </c>
      <c r="H22" s="151">
        <f>IF('Air Ninja - Input'!H72="","",'Air Ninja - Input'!H72)</f>
        <v>-48.533333333333331</v>
      </c>
      <c r="I22" s="150">
        <f>IF('Air Ninja - Input'!I72="","",'Air Ninja - Input'!I72)</f>
        <v>-48.533333333333331</v>
      </c>
      <c r="J22" s="150">
        <f>IF('Air Ninja - Input'!J72="","",'Air Ninja - Input'!J72)</f>
        <v>-48.533333333333331</v>
      </c>
      <c r="K22" s="150">
        <f>IF('Air Ninja - Input'!K72="","",'Air Ninja - Input'!K72)</f>
        <v>-48.533333333333331</v>
      </c>
      <c r="L22" s="150">
        <f>IF('Air Ninja - Input'!L72="","",'Air Ninja - Input'!L72)</f>
        <v>-48.533333333333331</v>
      </c>
      <c r="M22" s="150">
        <f>IF('Air Ninja - Input'!M72="","",'Air Ninja - Input'!M72)</f>
        <v>-48.533333333333331</v>
      </c>
      <c r="N22" s="151">
        <f>IF('Air Ninja - Input'!N72="","",'Air Ninja - Input'!N72)</f>
        <v>-48.533333333333331</v>
      </c>
      <c r="O22" s="149">
        <f>IF('Air Ninja - Input'!O72="","",'Air Ninja - Input'!O72)</f>
        <v>-48.533333333333331</v>
      </c>
      <c r="P22" s="150">
        <f>IF('Air Ninja - Input'!P72="","",'Air Ninja - Input'!P72)</f>
        <v>-48.533333333333331</v>
      </c>
      <c r="Q22" s="150">
        <f>IF('Air Ninja - Input'!Q72="","",'Air Ninja - Input'!Q72)</f>
        <v>-48.533333333333331</v>
      </c>
      <c r="R22" s="150">
        <f>IF('Air Ninja - Input'!R72="","",'Air Ninja - Input'!R72)</f>
        <v>-48.533333333333331</v>
      </c>
      <c r="S22" s="150">
        <f>IF('Air Ninja - Input'!S72="","",'Air Ninja - Input'!S72)</f>
        <v>-48.533333333333331</v>
      </c>
      <c r="T22" s="151">
        <f>IF('Air Ninja - Input'!T72="","",'Air Ninja - Input'!T72)</f>
        <v>-48.533333333333331</v>
      </c>
      <c r="U22" s="150">
        <f>IF('Air Ninja - Input'!U72="","",'Air Ninja - Input'!U72)</f>
        <v>-48.533333333333331</v>
      </c>
      <c r="V22" s="150">
        <f>IF('Air Ninja - Input'!V72="","",'Air Ninja - Input'!V72)</f>
        <v>-48.533333333333331</v>
      </c>
      <c r="W22" s="150">
        <f>IF('Air Ninja - Input'!W72="","",'Air Ninja - Input'!W72)</f>
        <v>-48.533333333333331</v>
      </c>
      <c r="X22" s="150">
        <f>IF('Air Ninja - Input'!X72="","",'Air Ninja - Input'!X72)</f>
        <v>-48.533333333333331</v>
      </c>
      <c r="Y22" s="150">
        <f>IF('Air Ninja - Input'!Y72="","",'Air Ninja - Input'!Y72)</f>
        <v>-48.533333333333331</v>
      </c>
      <c r="Z22" s="151">
        <f>IF('Air Ninja - Input'!Z72="","",'Air Ninja - Input'!Z72)</f>
        <v>-48.533333333333331</v>
      </c>
    </row>
    <row r="23" spans="1:26" s="40" customFormat="1" ht="15.75">
      <c r="A23" s="93" t="str">
        <f>IF('Air Ninja - Input'!A73="","",'Air Ninja - Input'!A73)</f>
        <v>Manutenzione generale</v>
      </c>
      <c r="B23" s="150" t="str">
        <f>IF('Air Ninja - Input'!B73="","",'Air Ninja - Input'!B73)</f>
        <v/>
      </c>
      <c r="C23" s="149">
        <f>IF('Air Ninja - Input'!C73="","",-'Air Ninja - Input'!C73)</f>
        <v>15</v>
      </c>
      <c r="D23" s="150">
        <f>IF('Air Ninja - Input'!D73="","",-'Air Ninja - Input'!D73)</f>
        <v>15</v>
      </c>
      <c r="E23" s="150">
        <f>IF('Air Ninja - Input'!E73="","",-'Air Ninja - Input'!E73)</f>
        <v>15</v>
      </c>
      <c r="F23" s="150">
        <f>IF('Air Ninja - Input'!F73="","",-'Air Ninja - Input'!F73)</f>
        <v>15</v>
      </c>
      <c r="G23" s="150">
        <f>IF('Air Ninja - Input'!G73="","",-'Air Ninja - Input'!G73)</f>
        <v>15</v>
      </c>
      <c r="H23" s="151">
        <f>IF('Air Ninja - Input'!H73="","",-'Air Ninja - Input'!H73)</f>
        <v>15</v>
      </c>
      <c r="I23" s="150">
        <f>IF('Air Ninja - Input'!I73="","",-'Air Ninja - Input'!I73)</f>
        <v>15</v>
      </c>
      <c r="J23" s="150">
        <f>IF('Air Ninja - Input'!J73="","",-'Air Ninja - Input'!J73)</f>
        <v>15</v>
      </c>
      <c r="K23" s="150">
        <f>IF('Air Ninja - Input'!K73="","",-'Air Ninja - Input'!K73)</f>
        <v>15</v>
      </c>
      <c r="L23" s="150">
        <f>IF('Air Ninja - Input'!L73="","",-'Air Ninja - Input'!L73)</f>
        <v>15</v>
      </c>
      <c r="M23" s="150">
        <f>IF('Air Ninja - Input'!M73="","",-'Air Ninja - Input'!M73)</f>
        <v>15</v>
      </c>
      <c r="N23" s="151">
        <f>IF('Air Ninja - Input'!N73="","",-'Air Ninja - Input'!N73)</f>
        <v>15</v>
      </c>
      <c r="O23" s="149">
        <f>IF('Air Ninja - Input'!O73="","",-'Air Ninja - Input'!O73)</f>
        <v>15</v>
      </c>
      <c r="P23" s="150">
        <f>IF('Air Ninja - Input'!P73="","",-'Air Ninja - Input'!P73)</f>
        <v>15</v>
      </c>
      <c r="Q23" s="150">
        <f>IF('Air Ninja - Input'!Q73="","",-'Air Ninja - Input'!Q73)</f>
        <v>15</v>
      </c>
      <c r="R23" s="150">
        <f>IF('Air Ninja - Input'!R73="","",-'Air Ninja - Input'!R73)</f>
        <v>15</v>
      </c>
      <c r="S23" s="150">
        <f>IF('Air Ninja - Input'!S73="","",-'Air Ninja - Input'!S73)</f>
        <v>15</v>
      </c>
      <c r="T23" s="151">
        <f>IF('Air Ninja - Input'!T73="","",-'Air Ninja - Input'!T73)</f>
        <v>15</v>
      </c>
      <c r="U23" s="150">
        <f>IF('Air Ninja - Input'!U73="","",-'Air Ninja - Input'!U73)</f>
        <v>15</v>
      </c>
      <c r="V23" s="150">
        <f>IF('Air Ninja - Input'!V73="","",-'Air Ninja - Input'!V73)</f>
        <v>15</v>
      </c>
      <c r="W23" s="150">
        <f>IF('Air Ninja - Input'!W73="","",-'Air Ninja - Input'!W73)</f>
        <v>15</v>
      </c>
      <c r="X23" s="150">
        <f>IF('Air Ninja - Input'!X73="","",-'Air Ninja - Input'!X73)</f>
        <v>15</v>
      </c>
      <c r="Y23" s="150">
        <f>IF('Air Ninja - Input'!Y73="","",-'Air Ninja - Input'!Y73)</f>
        <v>15</v>
      </c>
      <c r="Z23" s="151">
        <f>IF('Air Ninja - Input'!Z73="","",-'Air Ninja - Input'!Z73)</f>
        <v>15</v>
      </c>
    </row>
    <row r="24" spans="1:26" s="68" customFormat="1" ht="15.75">
      <c r="A24" s="94" t="str">
        <f>IF('Air Ninja - Input'!A74="","",'Air Ninja - Input'!A74)</f>
        <v>Altri costi mensili</v>
      </c>
      <c r="B24" s="153" t="str">
        <f>IF('Air Ninja - Input'!B74="","",'Air Ninja - Input'!B74)</f>
        <v/>
      </c>
      <c r="C24" s="152">
        <f>IF('Air Ninja - Input'!C74="","",-'Air Ninja - Input'!C74)</f>
        <v>-173.33333333333331</v>
      </c>
      <c r="D24" s="153">
        <f>IF('Air Ninja - Input'!D74="","",-'Air Ninja - Input'!D74)</f>
        <v>-173.33333333333331</v>
      </c>
      <c r="E24" s="153">
        <f>IF('Air Ninja - Input'!E74="","",-'Air Ninja - Input'!E74)</f>
        <v>-173.33333333333331</v>
      </c>
      <c r="F24" s="153">
        <f>IF('Air Ninja - Input'!F74="","",-'Air Ninja - Input'!F74)</f>
        <v>-173.33333333333331</v>
      </c>
      <c r="G24" s="153">
        <f>IF('Air Ninja - Input'!G74="","",-'Air Ninja - Input'!G74)</f>
        <v>-173.33333333333331</v>
      </c>
      <c r="H24" s="154">
        <f>IF('Air Ninja - Input'!H74="","",-'Air Ninja - Input'!H74)</f>
        <v>-173.33333333333331</v>
      </c>
      <c r="I24" s="153">
        <f>IF('Air Ninja - Input'!I74="","",-'Air Ninja - Input'!I74)</f>
        <v>-173.33333333333331</v>
      </c>
      <c r="J24" s="153">
        <f>IF('Air Ninja - Input'!J74="","",-'Air Ninja - Input'!J74)</f>
        <v>-173.33333333333331</v>
      </c>
      <c r="K24" s="153">
        <f>IF('Air Ninja - Input'!K74="","",-'Air Ninja - Input'!K74)</f>
        <v>-173.33333333333331</v>
      </c>
      <c r="L24" s="153">
        <f>IF('Air Ninja - Input'!L74="","",-'Air Ninja - Input'!L74)</f>
        <v>-173.33333333333331</v>
      </c>
      <c r="M24" s="153">
        <f>IF('Air Ninja - Input'!M74="","",-'Air Ninja - Input'!M74)</f>
        <v>-173.33333333333331</v>
      </c>
      <c r="N24" s="154">
        <f>IF('Air Ninja - Input'!N74="","",-'Air Ninja - Input'!N74)</f>
        <v>-173.33333333333331</v>
      </c>
      <c r="O24" s="152">
        <f>IF('Air Ninja - Input'!O74="","",-'Air Ninja - Input'!O74)</f>
        <v>-173.33333333333331</v>
      </c>
      <c r="P24" s="153">
        <f>IF('Air Ninja - Input'!P74="","",-'Air Ninja - Input'!P74)</f>
        <v>-173.33333333333331</v>
      </c>
      <c r="Q24" s="153">
        <f>IF('Air Ninja - Input'!Q74="","",-'Air Ninja - Input'!Q74)</f>
        <v>-173.33333333333331</v>
      </c>
      <c r="R24" s="153">
        <f>IF('Air Ninja - Input'!R74="","",-'Air Ninja - Input'!R74)</f>
        <v>-173.33333333333331</v>
      </c>
      <c r="S24" s="153">
        <f>IF('Air Ninja - Input'!S74="","",-'Air Ninja - Input'!S74)</f>
        <v>-173.33333333333331</v>
      </c>
      <c r="T24" s="154">
        <f>IF('Air Ninja - Input'!T74="","",-'Air Ninja - Input'!T74)</f>
        <v>-173.33333333333331</v>
      </c>
      <c r="U24" s="153">
        <f>IF('Air Ninja - Input'!U74="","",-'Air Ninja - Input'!U74)</f>
        <v>-173.33333333333331</v>
      </c>
      <c r="V24" s="153">
        <f>IF('Air Ninja - Input'!V74="","",-'Air Ninja - Input'!V74)</f>
        <v>-173.33333333333331</v>
      </c>
      <c r="W24" s="153">
        <f>IF('Air Ninja - Input'!W74="","",-'Air Ninja - Input'!W74)</f>
        <v>-173.33333333333331</v>
      </c>
      <c r="X24" s="153">
        <f>IF('Air Ninja - Input'!X74="","",-'Air Ninja - Input'!X74)</f>
        <v>-173.33333333333331</v>
      </c>
      <c r="Y24" s="153">
        <f>IF('Air Ninja - Input'!Y74="","",-'Air Ninja - Input'!Y74)</f>
        <v>-173.33333333333331</v>
      </c>
      <c r="Z24" s="154">
        <f>IF('Air Ninja - Input'!Z74="","",-'Air Ninja - Input'!Z74)</f>
        <v>-173.33333333333331</v>
      </c>
    </row>
    <row r="25" spans="1:26" ht="15.75">
      <c r="A25" s="91" t="str">
        <f>IF('Air Ninja - Input'!A75="","",'Air Ninja - Input'!A75)</f>
        <v>Spese totali</v>
      </c>
      <c r="B25" s="148" t="str">
        <f>IF('Air Ninja - Input'!B75="","",'Air Ninja - Input'!B75)</f>
        <v/>
      </c>
      <c r="C25" s="149">
        <f>IF('Air Ninja - Input'!C75="","",'Air Ninja - Input'!C75)</f>
        <v>-1163.5333333333333</v>
      </c>
      <c r="D25" s="150">
        <f>IF('Air Ninja - Input'!D75="","",'Air Ninja - Input'!D75)</f>
        <v>-1163.5333333333333</v>
      </c>
      <c r="E25" s="150">
        <f>IF('Air Ninja - Input'!E75="","",'Air Ninja - Input'!E75)</f>
        <v>-1163.5333333333333</v>
      </c>
      <c r="F25" s="150">
        <f>IF('Air Ninja - Input'!F75="","",'Air Ninja - Input'!F75)</f>
        <v>-1163.5333333333333</v>
      </c>
      <c r="G25" s="150">
        <f>IF('Air Ninja - Input'!G75="","",'Air Ninja - Input'!G75)</f>
        <v>-1163.5333333333333</v>
      </c>
      <c r="H25" s="151">
        <f>IF('Air Ninja - Input'!H75="","",'Air Ninja - Input'!H75)</f>
        <v>-1163.5333333333333</v>
      </c>
      <c r="I25" s="150">
        <f>IF('Air Ninja - Input'!I75="","",'Air Ninja - Input'!I75)</f>
        <v>-1163.5333333333333</v>
      </c>
      <c r="J25" s="150">
        <f>IF('Air Ninja - Input'!J75="","",'Air Ninja - Input'!J75)</f>
        <v>-1163.5333333333333</v>
      </c>
      <c r="K25" s="150">
        <f>IF('Air Ninja - Input'!K75="","",'Air Ninja - Input'!K75)</f>
        <v>-1163.5333333333333</v>
      </c>
      <c r="L25" s="150">
        <f>IF('Air Ninja - Input'!L75="","",'Air Ninja - Input'!L75)</f>
        <v>-1163.5333333333333</v>
      </c>
      <c r="M25" s="150">
        <f>IF('Air Ninja - Input'!M75="","",'Air Ninja - Input'!M75)</f>
        <v>-1163.5333333333333</v>
      </c>
      <c r="N25" s="151">
        <f>IF('Air Ninja - Input'!N75="","",'Air Ninja - Input'!N75)</f>
        <v>-1163.5333333333333</v>
      </c>
      <c r="O25" s="149">
        <f>IF('Air Ninja - Input'!O75="","",'Air Ninja - Input'!O75)</f>
        <v>-1163.5333333333333</v>
      </c>
      <c r="P25" s="150">
        <f>IF('Air Ninja - Input'!P75="","",'Air Ninja - Input'!P75)</f>
        <v>-1163.5333333333333</v>
      </c>
      <c r="Q25" s="150">
        <f>IF('Air Ninja - Input'!Q75="","",'Air Ninja - Input'!Q75)</f>
        <v>-1163.5333333333333</v>
      </c>
      <c r="R25" s="150">
        <f>IF('Air Ninja - Input'!R75="","",'Air Ninja - Input'!R75)</f>
        <v>-1163.5333333333333</v>
      </c>
      <c r="S25" s="150">
        <f>IF('Air Ninja - Input'!S75="","",'Air Ninja - Input'!S75)</f>
        <v>-1163.5333333333333</v>
      </c>
      <c r="T25" s="151">
        <f>IF('Air Ninja - Input'!T75="","",'Air Ninja - Input'!T75)</f>
        <v>-1163.5333333333333</v>
      </c>
      <c r="U25" s="150">
        <f>IF('Air Ninja - Input'!U75="","",'Air Ninja - Input'!U75)</f>
        <v>-1163.5333333333333</v>
      </c>
      <c r="V25" s="150">
        <f>IF('Air Ninja - Input'!V75="","",'Air Ninja - Input'!V75)</f>
        <v>-1163.5333333333333</v>
      </c>
      <c r="W25" s="150">
        <f>IF('Air Ninja - Input'!W75="","",'Air Ninja - Input'!W75)</f>
        <v>-1163.5333333333333</v>
      </c>
      <c r="X25" s="150">
        <f>IF('Air Ninja - Input'!X75="","",'Air Ninja - Input'!X75)</f>
        <v>-1163.5333333333333</v>
      </c>
      <c r="Y25" s="150">
        <f>IF('Air Ninja - Input'!Y75="","",'Air Ninja - Input'!Y75)</f>
        <v>-1163.5333333333333</v>
      </c>
      <c r="Z25" s="151">
        <f>IF('Air Ninja - Input'!Z75="","",'Air Ninja - Input'!Z75)</f>
        <v>-1163.5333333333333</v>
      </c>
    </row>
    <row r="26" spans="1:26">
      <c r="A26" s="1" t="str">
        <f>IF('Air Ninja - Input'!A76="","",'Air Ninja - Input'!A76)</f>
        <v/>
      </c>
      <c r="B26" s="148" t="str">
        <f>IF('Air Ninja - Input'!B76="","",'Air Ninja - Input'!B76)</f>
        <v/>
      </c>
      <c r="C26" s="158" t="str">
        <f>IF('Air Ninja - Input'!C76="","",'Air Ninja - Input'!C76)</f>
        <v/>
      </c>
      <c r="D26" s="159" t="str">
        <f>IF('Air Ninja - Input'!D76="","",'Air Ninja - Input'!D76)</f>
        <v/>
      </c>
      <c r="E26" s="159" t="str">
        <f>IF('Air Ninja - Input'!E76="","",'Air Ninja - Input'!E76)</f>
        <v/>
      </c>
      <c r="F26" s="159" t="str">
        <f>IF('Air Ninja - Input'!F76="","",'Air Ninja - Input'!F76)</f>
        <v/>
      </c>
      <c r="G26" s="159" t="str">
        <f>IF('Air Ninja - Input'!G76="","",'Air Ninja - Input'!G76)</f>
        <v/>
      </c>
      <c r="H26" s="160" t="str">
        <f>IF('Air Ninja - Input'!H76="","",'Air Ninja - Input'!H76)</f>
        <v/>
      </c>
      <c r="I26" s="159" t="str">
        <f>IF('Air Ninja - Input'!I76="","",'Air Ninja - Input'!I76)</f>
        <v/>
      </c>
      <c r="J26" s="159" t="str">
        <f>IF('Air Ninja - Input'!J76="","",'Air Ninja - Input'!J76)</f>
        <v/>
      </c>
      <c r="K26" s="159" t="str">
        <f>IF('Air Ninja - Input'!K76="","",'Air Ninja - Input'!K76)</f>
        <v/>
      </c>
      <c r="L26" s="159" t="str">
        <f>IF('Air Ninja - Input'!L76="","",'Air Ninja - Input'!L76)</f>
        <v/>
      </c>
      <c r="M26" s="159" t="str">
        <f>IF('Air Ninja - Input'!M76="","",'Air Ninja - Input'!M76)</f>
        <v/>
      </c>
      <c r="N26" s="160" t="str">
        <f>IF('Air Ninja - Input'!N76="","",'Air Ninja - Input'!N76)</f>
        <v/>
      </c>
      <c r="O26" s="158" t="str">
        <f>IF('Air Ninja - Input'!O76="","",'Air Ninja - Input'!O76)</f>
        <v/>
      </c>
      <c r="P26" s="159" t="str">
        <f>IF('Air Ninja - Input'!P76="","",'Air Ninja - Input'!P76)</f>
        <v/>
      </c>
      <c r="Q26" s="159" t="str">
        <f>IF('Air Ninja - Input'!Q76="","",'Air Ninja - Input'!Q76)</f>
        <v/>
      </c>
      <c r="R26" s="159" t="str">
        <f>IF('Air Ninja - Input'!R76="","",'Air Ninja - Input'!R76)</f>
        <v/>
      </c>
      <c r="S26" s="159" t="str">
        <f>IF('Air Ninja - Input'!S76="","",'Air Ninja - Input'!S76)</f>
        <v/>
      </c>
      <c r="T26" s="160" t="str">
        <f>IF('Air Ninja - Input'!T76="","",'Air Ninja - Input'!T76)</f>
        <v/>
      </c>
      <c r="U26" s="159" t="str">
        <f>IF('Air Ninja - Input'!U76="","",'Air Ninja - Input'!U76)</f>
        <v/>
      </c>
      <c r="V26" s="159" t="str">
        <f>IF('Air Ninja - Input'!V76="","",'Air Ninja - Input'!V76)</f>
        <v/>
      </c>
      <c r="W26" s="159" t="str">
        <f>IF('Air Ninja - Input'!W76="","",'Air Ninja - Input'!W76)</f>
        <v/>
      </c>
      <c r="X26" s="159" t="str">
        <f>IF('Air Ninja - Input'!X76="","",'Air Ninja - Input'!X76)</f>
        <v/>
      </c>
      <c r="Y26" s="159" t="str">
        <f>IF('Air Ninja - Input'!Y76="","",'Air Ninja - Input'!Y76)</f>
        <v/>
      </c>
      <c r="Z26" s="160" t="str">
        <f>IF('Air Ninja - Input'!Z76="","",'Air Ninja - Input'!Z76)</f>
        <v/>
      </c>
    </row>
    <row r="27" spans="1:26" ht="15.75">
      <c r="A27" s="98" t="str">
        <f>IF('Air Ninja - Input'!A77="","",'Air Ninja - Input'!A77)</f>
        <v>Utili netti</v>
      </c>
      <c r="B27" s="161" t="str">
        <f>IF('Air Ninja - Input'!B77="","",'Air Ninja - Input'!B77)</f>
        <v/>
      </c>
      <c r="C27" s="155">
        <f>IF('Air Ninja - Input'!C77="","",'Air Ninja - Input'!C77)</f>
        <v>185.99577625570805</v>
      </c>
      <c r="D27" s="156">
        <f>IF('Air Ninja - Input'!D77="","",'Air Ninja - Input'!D77)</f>
        <v>367.58396118721498</v>
      </c>
      <c r="E27" s="156">
        <f>IF('Air Ninja - Input'!E77="","",'Air Ninja - Input'!E77)</f>
        <v>549.17214611872168</v>
      </c>
      <c r="F27" s="156">
        <f>IF('Air Ninja - Input'!F77="","",'Air Ninja - Input'!F77)</f>
        <v>549.17214611872168</v>
      </c>
      <c r="G27" s="156">
        <f>IF('Air Ninja - Input'!G77="","",'Air Ninja - Input'!G77)</f>
        <v>549.17214611872168</v>
      </c>
      <c r="H27" s="157">
        <f>IF('Air Ninja - Input'!H77="","",'Air Ninja - Input'!H77)</f>
        <v>549.17214611872168</v>
      </c>
      <c r="I27" s="156">
        <f>IF('Air Ninja - Input'!I77="","",'Air Ninja - Input'!I77)</f>
        <v>549.17214611872168</v>
      </c>
      <c r="J27" s="156">
        <f>IF('Air Ninja - Input'!J77="","",'Air Ninja - Input'!J77)</f>
        <v>549.17214611872168</v>
      </c>
      <c r="K27" s="156">
        <f>IF('Air Ninja - Input'!K77="","",'Air Ninja - Input'!K77)</f>
        <v>549.17214611872168</v>
      </c>
      <c r="L27" s="156">
        <f>IF('Air Ninja - Input'!L77="","",'Air Ninja - Input'!L77)</f>
        <v>549.17214611872168</v>
      </c>
      <c r="M27" s="156">
        <f>IF('Air Ninja - Input'!M77="","",'Air Ninja - Input'!M77)</f>
        <v>549.17214611872168</v>
      </c>
      <c r="N27" s="157">
        <f>IF('Air Ninja - Input'!N77="","",'Air Ninja - Input'!N77)</f>
        <v>549.17214611872168</v>
      </c>
      <c r="O27" s="155">
        <f>IF('Air Ninja - Input'!O77="","",'Air Ninja - Input'!O77)</f>
        <v>549.17214611872168</v>
      </c>
      <c r="P27" s="156">
        <f>IF('Air Ninja - Input'!P77="","",'Air Ninja - Input'!P77)</f>
        <v>549.17214611872168</v>
      </c>
      <c r="Q27" s="156">
        <f>IF('Air Ninja - Input'!Q77="","",'Air Ninja - Input'!Q77)</f>
        <v>549.17214611872168</v>
      </c>
      <c r="R27" s="156">
        <f>IF('Air Ninja - Input'!R77="","",'Air Ninja - Input'!R77)</f>
        <v>549.17214611872168</v>
      </c>
      <c r="S27" s="156">
        <f>IF('Air Ninja - Input'!S77="","",'Air Ninja - Input'!S77)</f>
        <v>549.17214611872168</v>
      </c>
      <c r="T27" s="157">
        <f>IF('Air Ninja - Input'!T77="","",'Air Ninja - Input'!T77)</f>
        <v>549.17214611872168</v>
      </c>
      <c r="U27" s="156">
        <f>IF('Air Ninja - Input'!U77="","",'Air Ninja - Input'!U77)</f>
        <v>549.17214611872168</v>
      </c>
      <c r="V27" s="156">
        <f>IF('Air Ninja - Input'!V77="","",'Air Ninja - Input'!V77)</f>
        <v>549.17214611872168</v>
      </c>
      <c r="W27" s="156">
        <f>IF('Air Ninja - Input'!W77="","",'Air Ninja - Input'!W77)</f>
        <v>549.17214611872168</v>
      </c>
      <c r="X27" s="156">
        <f>IF('Air Ninja - Input'!X77="","",'Air Ninja - Input'!X77)</f>
        <v>549.17214611872168</v>
      </c>
      <c r="Y27" s="156">
        <f>IF('Air Ninja - Input'!Y77="","",'Air Ninja - Input'!Y77)</f>
        <v>549.17214611872168</v>
      </c>
      <c r="Z27" s="157">
        <f>IF('Air Ninja - Input'!Z77="","",'Air Ninja - Input'!Z77)</f>
        <v>549.17214611872168</v>
      </c>
    </row>
    <row r="28" spans="1:26">
      <c r="A28" s="1" t="str">
        <f>IF('Air Ninja - Input'!A78="","",'Air Ninja - Input'!A78)</f>
        <v/>
      </c>
      <c r="B28" s="148" t="str">
        <f>IF('Air Ninja - Input'!B78="","",'Air Ninja - Input'!B78)</f>
        <v/>
      </c>
      <c r="C28" s="149" t="str">
        <f>IF('Air Ninja - Input'!C78="","",'Air Ninja - Input'!C78)</f>
        <v/>
      </c>
      <c r="D28" s="150" t="str">
        <f>IF('Air Ninja - Input'!D78="","",'Air Ninja - Input'!D78)</f>
        <v/>
      </c>
      <c r="E28" s="150" t="str">
        <f>IF('Air Ninja - Input'!E78="","",'Air Ninja - Input'!E78)</f>
        <v/>
      </c>
      <c r="F28" s="150" t="str">
        <f>IF('Air Ninja - Input'!F78="","",'Air Ninja - Input'!F78)</f>
        <v/>
      </c>
      <c r="G28" s="150" t="str">
        <f>IF('Air Ninja - Input'!G78="","",'Air Ninja - Input'!G78)</f>
        <v/>
      </c>
      <c r="H28" s="151" t="str">
        <f>IF('Air Ninja - Input'!H78="","",'Air Ninja - Input'!H78)</f>
        <v/>
      </c>
      <c r="I28" s="150" t="str">
        <f>IF('Air Ninja - Input'!I78="","",'Air Ninja - Input'!I78)</f>
        <v/>
      </c>
      <c r="J28" s="150" t="str">
        <f>IF('Air Ninja - Input'!J78="","",'Air Ninja - Input'!J78)</f>
        <v/>
      </c>
      <c r="K28" s="150" t="str">
        <f>IF('Air Ninja - Input'!K78="","",'Air Ninja - Input'!K78)</f>
        <v/>
      </c>
      <c r="L28" s="150" t="str">
        <f>IF('Air Ninja - Input'!L78="","",'Air Ninja - Input'!L78)</f>
        <v/>
      </c>
      <c r="M28" s="150" t="str">
        <f>IF('Air Ninja - Input'!M78="","",'Air Ninja - Input'!M78)</f>
        <v/>
      </c>
      <c r="N28" s="151" t="str">
        <f>IF('Air Ninja - Input'!N78="","",'Air Ninja - Input'!N78)</f>
        <v/>
      </c>
      <c r="O28" s="149" t="str">
        <f>IF('Air Ninja - Input'!O78="","",'Air Ninja - Input'!O78)</f>
        <v/>
      </c>
      <c r="P28" s="150" t="str">
        <f>IF('Air Ninja - Input'!P78="","",'Air Ninja - Input'!P78)</f>
        <v/>
      </c>
      <c r="Q28" s="150" t="str">
        <f>IF('Air Ninja - Input'!Q78="","",'Air Ninja - Input'!Q78)</f>
        <v/>
      </c>
      <c r="R28" s="150" t="str">
        <f>IF('Air Ninja - Input'!R78="","",'Air Ninja - Input'!R78)</f>
        <v/>
      </c>
      <c r="S28" s="150" t="str">
        <f>IF('Air Ninja - Input'!S78="","",'Air Ninja - Input'!S78)</f>
        <v/>
      </c>
      <c r="T28" s="151" t="str">
        <f>IF('Air Ninja - Input'!T78="","",'Air Ninja - Input'!T78)</f>
        <v/>
      </c>
      <c r="U28" s="150" t="str">
        <f>IF('Air Ninja - Input'!U78="","",'Air Ninja - Input'!U78)</f>
        <v/>
      </c>
      <c r="V28" s="150" t="str">
        <f>IF('Air Ninja - Input'!V78="","",'Air Ninja - Input'!V78)</f>
        <v/>
      </c>
      <c r="W28" s="150" t="str">
        <f>IF('Air Ninja - Input'!W78="","",'Air Ninja - Input'!W78)</f>
        <v/>
      </c>
      <c r="X28" s="150" t="str">
        <f>IF('Air Ninja - Input'!X78="","",'Air Ninja - Input'!X78)</f>
        <v/>
      </c>
      <c r="Y28" s="150" t="str">
        <f>IF('Air Ninja - Input'!Y78="","",'Air Ninja - Input'!Y78)</f>
        <v/>
      </c>
      <c r="Z28" s="151" t="str">
        <f>IF('Air Ninja - Input'!Z78="","",'Air Ninja - Input'!Z78)</f>
        <v/>
      </c>
    </row>
    <row r="29" spans="1:26" ht="15.75">
      <c r="A29" s="98" t="str">
        <f>IF('Air Ninja - Input'!A79="","",'Air Ninja - Input'!A79)</f>
        <v>Cashflow</v>
      </c>
      <c r="B29" s="161">
        <f>IF('Air Ninja - Input'!B79="","",'Air Ninja - Input'!B79)</f>
        <v>-2150</v>
      </c>
      <c r="C29" s="155">
        <f>IF('Air Ninja - Input'!C79="","",'Air Ninja - Input'!C79)</f>
        <v>-1964.0042237442919</v>
      </c>
      <c r="D29" s="156">
        <f>IF('Air Ninja - Input'!D79="","",'Air Ninja - Input'!D79)</f>
        <v>-1596.420262557077</v>
      </c>
      <c r="E29" s="156">
        <f>IF('Air Ninja - Input'!E79="","",'Air Ninja - Input'!E79)</f>
        <v>-1047.2481164383553</v>
      </c>
      <c r="F29" s="156">
        <f>IF('Air Ninja - Input'!F79="","",'Air Ninja - Input'!F79)</f>
        <v>-498.0759703196336</v>
      </c>
      <c r="G29" s="156">
        <f>IF('Air Ninja - Input'!G79="","",'Air Ninja - Input'!G79)</f>
        <v>51.096175799088087</v>
      </c>
      <c r="H29" s="157">
        <f>IF('Air Ninja - Input'!H79="","",'Air Ninja - Input'!H79)</f>
        <v>600.26832191780977</v>
      </c>
      <c r="I29" s="156">
        <f>IF('Air Ninja - Input'!I79="","",'Air Ninja - Input'!I79)</f>
        <v>1149.4404680365315</v>
      </c>
      <c r="J29" s="156">
        <f>IF('Air Ninja - Input'!J79="","",'Air Ninja - Input'!J79)</f>
        <v>1698.6126141552531</v>
      </c>
      <c r="K29" s="156">
        <f>IF('Air Ninja - Input'!K79="","",'Air Ninja - Input'!K79)</f>
        <v>2247.7847602739748</v>
      </c>
      <c r="L29" s="156">
        <f>IF('Air Ninja - Input'!L79="","",'Air Ninja - Input'!L79)</f>
        <v>2796.9569063926965</v>
      </c>
      <c r="M29" s="156">
        <f>IF('Air Ninja - Input'!M79="","",'Air Ninja - Input'!M79)</f>
        <v>3346.1290525114182</v>
      </c>
      <c r="N29" s="157">
        <f>IF('Air Ninja - Input'!N79="","",'Air Ninja - Input'!N79)</f>
        <v>3895.3011986301399</v>
      </c>
      <c r="O29" s="155">
        <f>IF('Air Ninja - Input'!O79="","",'Air Ninja - Input'!O79)</f>
        <v>4444.4733447488616</v>
      </c>
      <c r="P29" s="156">
        <f>IF('Air Ninja - Input'!P79="","",'Air Ninja - Input'!P79)</f>
        <v>4993.6454908675832</v>
      </c>
      <c r="Q29" s="156">
        <f>IF('Air Ninja - Input'!Q79="","",'Air Ninja - Input'!Q79)</f>
        <v>5542.8176369863049</v>
      </c>
      <c r="R29" s="156">
        <f>IF('Air Ninja - Input'!R79="","",'Air Ninja - Input'!R79)</f>
        <v>6091.9897831050266</v>
      </c>
      <c r="S29" s="156">
        <f>IF('Air Ninja - Input'!S79="","",'Air Ninja - Input'!S79)</f>
        <v>6641.1619292237483</v>
      </c>
      <c r="T29" s="157">
        <f>IF('Air Ninja - Input'!T79="","",'Air Ninja - Input'!T79)</f>
        <v>7190.33407534247</v>
      </c>
      <c r="U29" s="156">
        <f>IF('Air Ninja - Input'!U79="","",'Air Ninja - Input'!U79)</f>
        <v>7739.5062214611917</v>
      </c>
      <c r="V29" s="156">
        <f>IF('Air Ninja - Input'!V79="","",'Air Ninja - Input'!V79)</f>
        <v>8288.6783675799124</v>
      </c>
      <c r="W29" s="156">
        <f>IF('Air Ninja - Input'!W79="","",'Air Ninja - Input'!W79)</f>
        <v>8837.850513698635</v>
      </c>
      <c r="X29" s="156">
        <f>IF('Air Ninja - Input'!X79="","",'Air Ninja - Input'!X79)</f>
        <v>9387.0226598173576</v>
      </c>
      <c r="Y29" s="156">
        <f>IF('Air Ninja - Input'!Y79="","",'Air Ninja - Input'!Y79)</f>
        <v>9936.1948059360802</v>
      </c>
      <c r="Z29" s="157">
        <f>IF('Air Ninja - Input'!Z79="","",'Air Ninja - Input'!Z79)</f>
        <v>10485.366952054803</v>
      </c>
    </row>
    <row r="30" spans="1:26">
      <c r="A30" s="102"/>
      <c r="C30" s="103"/>
      <c r="D30" s="103"/>
      <c r="E30" s="103"/>
      <c r="F30" s="103"/>
      <c r="G30" s="103"/>
      <c r="H30" s="103"/>
      <c r="I30" s="104"/>
      <c r="J30" s="104"/>
      <c r="K30" s="104"/>
      <c r="L30" s="104"/>
      <c r="M30" s="104"/>
      <c r="N30" s="104"/>
      <c r="O30" s="104"/>
      <c r="P30" s="104"/>
      <c r="Q30" s="104"/>
      <c r="R30" s="104"/>
      <c r="S30" s="104"/>
      <c r="T30" s="104"/>
      <c r="U30" s="104"/>
      <c r="V30" s="104"/>
      <c r="W30" s="104"/>
      <c r="X30" s="104"/>
      <c r="Y30" s="104"/>
      <c r="Z30" s="104"/>
    </row>
  </sheetData>
  <mergeCells count="2">
    <mergeCell ref="C5:N5"/>
    <mergeCell ref="O5:Z5"/>
  </mergeCells>
  <phoneticPr fontId="15" type="noConversion"/>
  <pageMargins left="0.7" right="0.7" top="0.75" bottom="0.75" header="0.3" footer="0.3"/>
  <headerFooter>
    <oddFooter>&amp;C&amp;P&amp;RLearnAirbnb.com - All Rights Reserved 2014</oddFooter>
  </headerFooter>
  <colBreaks count="1" manualBreakCount="1">
    <brk id="14" min="3" max="45" man="1"/>
  </col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Instructions</vt:lpstr>
      <vt:lpstr>Air Ninja - Input</vt:lpstr>
      <vt:lpstr>Air Ninja - Output</vt:lpstr>
      <vt:lpstr>'Air Ninja - Input'!Area_stampa</vt:lpstr>
      <vt:lpstr>'Air Ninja - Output'!Area_stampa</vt:lpstr>
      <vt:lpstr>'Air Ninja - Output'!Titoli_stampa</vt:lpstr>
    </vt:vector>
  </TitlesOfParts>
  <Company>Panda Restaurant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Air Ninja - Calcolatore per Host</dc:title>
  <dc:creator>Airninja.com</dc:creator>
  <cp:keywords>Air Ninja</cp:keywords>
  <cp:lastModifiedBy>Admin</cp:lastModifiedBy>
  <cp:lastPrinted>2014-08-02T01:06:47Z</cp:lastPrinted>
  <dcterms:created xsi:type="dcterms:W3CDTF">2014-08-01T20:39:05Z</dcterms:created>
  <dcterms:modified xsi:type="dcterms:W3CDTF">2017-02-23T16:29:32Z</dcterms:modified>
</cp:coreProperties>
</file>